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6585" windowWidth="28830" windowHeight="6225" tabRatio="606" activeTab="4"/>
  </bookViews>
  <sheets>
    <sheet name="Kapaku-Cover" sheetId="17" r:id="rId1"/>
    <sheet name="Permbajtja-Content" sheetId="15" r:id="rId2"/>
    <sheet name="sup20pp" sheetId="33" r:id="rId3"/>
    <sheet name="use20pp" sheetId="35" r:id="rId4"/>
    <sheet name="siot_20" sheetId="3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d" localSheetId="4">#REF!</definedName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4">#REF!</definedName>
    <definedName name="datab" localSheetId="2">#REF!</definedName>
    <definedName name="datab" localSheetId="3">#REF!</definedName>
    <definedName name="datab">#REF!</definedName>
    <definedName name="_xlnm.Database" localSheetId="4">#REF!</definedName>
    <definedName name="_xlnm.Database" localSheetId="2">#REF!</definedName>
    <definedName name="_xlnm.Database" localSheetId="3">#REF!</definedName>
    <definedName name="_xlnm.Database">#REF!</definedName>
    <definedName name="dfd" localSheetId="4">#REF!</definedName>
    <definedName name="dfd" localSheetId="2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2">#REF!</definedName>
    <definedName name="SubPermbledhese" localSheetId="3">#REF!</definedName>
    <definedName name="SubPermbledhese">#REF!</definedName>
    <definedName name="Taxes_constp_2010" localSheetId="4">#REF!</definedName>
    <definedName name="Taxes_constp_2010" localSheetId="2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45621"/>
</workbook>
</file>

<file path=xl/calcChain.xml><?xml version="1.0" encoding="utf-8"?>
<calcChain xmlns="http://schemas.openxmlformats.org/spreadsheetml/2006/main">
  <c r="B18" i="17" l="1"/>
  <c r="AH41" i="36" l="1"/>
  <c r="D13" i="36" l="1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AD13" i="36"/>
  <c r="AE13" i="36"/>
  <c r="AF13" i="36"/>
  <c r="AG13" i="36"/>
  <c r="AH13" i="36"/>
  <c r="AI13" i="36"/>
  <c r="AJ13" i="36"/>
  <c r="AK13" i="36"/>
  <c r="AL13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AD14" i="36"/>
  <c r="AE14" i="36"/>
  <c r="AF14" i="36"/>
  <c r="AG14" i="36"/>
  <c r="AH14" i="36"/>
  <c r="AI14" i="36"/>
  <c r="AJ14" i="36"/>
  <c r="AK14" i="36"/>
  <c r="AL14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AA15" i="36"/>
  <c r="AB15" i="36"/>
  <c r="AC15" i="36"/>
  <c r="AD15" i="36"/>
  <c r="AE15" i="36"/>
  <c r="AF15" i="36"/>
  <c r="AG15" i="36"/>
  <c r="AH15" i="36"/>
  <c r="AI15" i="36"/>
  <c r="AJ15" i="36"/>
  <c r="AK15" i="36"/>
  <c r="AL15" i="36"/>
  <c r="D16" i="36"/>
  <c r="E16" i="36"/>
  <c r="F16" i="36"/>
  <c r="G16" i="36"/>
  <c r="H16" i="36"/>
  <c r="I16" i="36"/>
  <c r="J16" i="36"/>
  <c r="K16" i="36"/>
  <c r="L16" i="36"/>
  <c r="M16" i="36"/>
  <c r="N16" i="36"/>
  <c r="O16" i="36"/>
  <c r="P16" i="36"/>
  <c r="Q16" i="36"/>
  <c r="R16" i="36"/>
  <c r="S16" i="36"/>
  <c r="T16" i="36"/>
  <c r="U16" i="36"/>
  <c r="V16" i="36"/>
  <c r="W16" i="36"/>
  <c r="X16" i="36"/>
  <c r="Y16" i="36"/>
  <c r="Z16" i="36"/>
  <c r="AA16" i="36"/>
  <c r="AB16" i="36"/>
  <c r="AC16" i="36"/>
  <c r="AD16" i="36"/>
  <c r="AE16" i="36"/>
  <c r="AF16" i="36"/>
  <c r="AG16" i="36"/>
  <c r="AH16" i="36"/>
  <c r="AI16" i="36"/>
  <c r="AJ16" i="36"/>
  <c r="AK16" i="36"/>
  <c r="AL16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D20" i="36"/>
  <c r="E20" i="36"/>
  <c r="F20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Y20" i="36"/>
  <c r="Z20" i="36"/>
  <c r="AA20" i="36"/>
  <c r="AB20" i="36"/>
  <c r="AC20" i="36"/>
  <c r="AD20" i="36"/>
  <c r="AE20" i="36"/>
  <c r="AF20" i="36"/>
  <c r="AG20" i="36"/>
  <c r="AH20" i="36"/>
  <c r="AI20" i="36"/>
  <c r="AJ20" i="36"/>
  <c r="AK20" i="36"/>
  <c r="AL20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AB21" i="36"/>
  <c r="AC21" i="36"/>
  <c r="AD21" i="36"/>
  <c r="AE21" i="36"/>
  <c r="AF21" i="36"/>
  <c r="AG21" i="36"/>
  <c r="AH21" i="36"/>
  <c r="AI21" i="36"/>
  <c r="AJ21" i="36"/>
  <c r="AK21" i="36"/>
  <c r="AL21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AF22" i="36"/>
  <c r="AG22" i="36"/>
  <c r="AH22" i="36"/>
  <c r="AI22" i="36"/>
  <c r="AJ22" i="36"/>
  <c r="AK22" i="36"/>
  <c r="AL22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E23" i="36"/>
  <c r="AF23" i="36"/>
  <c r="AG23" i="36"/>
  <c r="AH23" i="36"/>
  <c r="AI23" i="36"/>
  <c r="AJ23" i="36"/>
  <c r="AK23" i="36"/>
  <c r="AL23" i="36"/>
  <c r="D24" i="36"/>
  <c r="E24" i="36"/>
  <c r="F24" i="36"/>
  <c r="G24" i="36"/>
  <c r="H24" i="36"/>
  <c r="I24" i="36"/>
  <c r="J24" i="36"/>
  <c r="K24" i="36"/>
  <c r="L24" i="36"/>
  <c r="M24" i="36"/>
  <c r="N24" i="36"/>
  <c r="O24" i="36"/>
  <c r="P24" i="36"/>
  <c r="Q24" i="36"/>
  <c r="R24" i="36"/>
  <c r="S24" i="36"/>
  <c r="T24" i="36"/>
  <c r="U24" i="36"/>
  <c r="V24" i="36"/>
  <c r="W24" i="36"/>
  <c r="X24" i="36"/>
  <c r="Y24" i="36"/>
  <c r="Z24" i="36"/>
  <c r="AA24" i="36"/>
  <c r="AB24" i="36"/>
  <c r="AC24" i="36"/>
  <c r="AD24" i="36"/>
  <c r="AE24" i="36"/>
  <c r="AF24" i="36"/>
  <c r="AG24" i="36"/>
  <c r="AH24" i="36"/>
  <c r="AI24" i="36"/>
  <c r="AJ24" i="36"/>
  <c r="AK24" i="36"/>
  <c r="AL24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Y25" i="36"/>
  <c r="Z25" i="36"/>
  <c r="AA25" i="36"/>
  <c r="AB25" i="36"/>
  <c r="AC25" i="36"/>
  <c r="AD25" i="36"/>
  <c r="AE25" i="36"/>
  <c r="AF25" i="36"/>
  <c r="AG25" i="36"/>
  <c r="AH25" i="36"/>
  <c r="AI25" i="36"/>
  <c r="AJ25" i="36"/>
  <c r="AK25" i="36"/>
  <c r="AL25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AH26" i="36"/>
  <c r="AI26" i="36"/>
  <c r="AJ26" i="36"/>
  <c r="AK26" i="36"/>
  <c r="AL26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Y27" i="36"/>
  <c r="Z27" i="36"/>
  <c r="AA27" i="36"/>
  <c r="AB27" i="36"/>
  <c r="AC27" i="36"/>
  <c r="AD27" i="36"/>
  <c r="AE27" i="36"/>
  <c r="AF27" i="36"/>
  <c r="AG27" i="36"/>
  <c r="AH27" i="36"/>
  <c r="AI27" i="36"/>
  <c r="AJ27" i="36"/>
  <c r="AK27" i="36"/>
  <c r="AL27" i="36"/>
  <c r="D28" i="36"/>
  <c r="E28" i="36"/>
  <c r="F28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Y28" i="36"/>
  <c r="Z28" i="36"/>
  <c r="AA28" i="36"/>
  <c r="AB28" i="36"/>
  <c r="AC28" i="36"/>
  <c r="AD28" i="36"/>
  <c r="AE28" i="36"/>
  <c r="AF28" i="36"/>
  <c r="AG28" i="36"/>
  <c r="AH28" i="36"/>
  <c r="AI28" i="36"/>
  <c r="AJ28" i="36"/>
  <c r="AK28" i="36"/>
  <c r="AL28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AF29" i="36"/>
  <c r="AG29" i="36"/>
  <c r="AH29" i="36"/>
  <c r="AI29" i="36"/>
  <c r="AJ29" i="36"/>
  <c r="AK29" i="36"/>
  <c r="AL29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B30" i="36"/>
  <c r="AC30" i="36"/>
  <c r="AD30" i="36"/>
  <c r="AE30" i="36"/>
  <c r="AF30" i="36"/>
  <c r="AG30" i="36"/>
  <c r="AH30" i="36"/>
  <c r="AI30" i="36"/>
  <c r="AJ30" i="36"/>
  <c r="AK30" i="36"/>
  <c r="AL30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Y31" i="36"/>
  <c r="Z31" i="36"/>
  <c r="AA31" i="36"/>
  <c r="AB31" i="36"/>
  <c r="AC31" i="36"/>
  <c r="AD31" i="36"/>
  <c r="AE31" i="36"/>
  <c r="AF31" i="36"/>
  <c r="AG31" i="36"/>
  <c r="AH31" i="36"/>
  <c r="AI31" i="36"/>
  <c r="AJ31" i="36"/>
  <c r="AK31" i="36"/>
  <c r="AL31" i="36"/>
  <c r="D32" i="36"/>
  <c r="E32" i="36"/>
  <c r="F32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Y32" i="36"/>
  <c r="Z32" i="36"/>
  <c r="AA32" i="36"/>
  <c r="AB32" i="36"/>
  <c r="AC32" i="36"/>
  <c r="AD32" i="36"/>
  <c r="AE32" i="36"/>
  <c r="AF32" i="36"/>
  <c r="AG32" i="36"/>
  <c r="AH32" i="36"/>
  <c r="AI32" i="36"/>
  <c r="AJ32" i="36"/>
  <c r="AK32" i="36"/>
  <c r="AL32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B33" i="36"/>
  <c r="AC33" i="36"/>
  <c r="AD33" i="36"/>
  <c r="AE33" i="36"/>
  <c r="AF33" i="36"/>
  <c r="AG33" i="36"/>
  <c r="AH33" i="36"/>
  <c r="AI33" i="36"/>
  <c r="AJ33" i="36"/>
  <c r="AK33" i="36"/>
  <c r="AL33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C34" i="36"/>
  <c r="AD34" i="36"/>
  <c r="AE34" i="36"/>
  <c r="AF34" i="36"/>
  <c r="AG34" i="36"/>
  <c r="AH34" i="36"/>
  <c r="AI34" i="36"/>
  <c r="AJ34" i="36"/>
  <c r="AK34" i="36"/>
  <c r="AL34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Z35" i="36"/>
  <c r="AA35" i="36"/>
  <c r="AB35" i="36"/>
  <c r="AC35" i="36"/>
  <c r="AD35" i="36"/>
  <c r="AE35" i="36"/>
  <c r="AF35" i="36"/>
  <c r="AG35" i="36"/>
  <c r="AH35" i="36"/>
  <c r="AI35" i="36"/>
  <c r="AJ35" i="36"/>
  <c r="AK35" i="36"/>
  <c r="AL35" i="36"/>
  <c r="D36" i="36"/>
  <c r="E36" i="36"/>
  <c r="F36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AF36" i="36"/>
  <c r="AG36" i="36"/>
  <c r="AH36" i="36"/>
  <c r="AI36" i="36"/>
  <c r="AJ36" i="36"/>
  <c r="AK36" i="36"/>
  <c r="AL36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Y37" i="36"/>
  <c r="Z37" i="36"/>
  <c r="AA37" i="36"/>
  <c r="AB37" i="36"/>
  <c r="AC37" i="36"/>
  <c r="AD37" i="36"/>
  <c r="AE37" i="36"/>
  <c r="AF37" i="36"/>
  <c r="AG37" i="36"/>
  <c r="AH37" i="36"/>
  <c r="AI37" i="36"/>
  <c r="AJ37" i="36"/>
  <c r="AK37" i="36"/>
  <c r="AL37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AH38" i="36"/>
  <c r="AI38" i="36"/>
  <c r="AJ38" i="36"/>
  <c r="AK38" i="36"/>
  <c r="AL38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Y39" i="36"/>
  <c r="Z39" i="36"/>
  <c r="AA39" i="36"/>
  <c r="AB39" i="36"/>
  <c r="AC39" i="36"/>
  <c r="AD39" i="36"/>
  <c r="AE39" i="36"/>
  <c r="AF39" i="36"/>
  <c r="AG39" i="36"/>
  <c r="AH39" i="36"/>
  <c r="AI39" i="36"/>
  <c r="AJ39" i="36"/>
  <c r="AK39" i="36"/>
  <c r="AL39" i="36"/>
  <c r="D40" i="36"/>
  <c r="E40" i="36"/>
  <c r="F40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Y40" i="36"/>
  <c r="Z40" i="36"/>
  <c r="AA40" i="36"/>
  <c r="AB40" i="36"/>
  <c r="AC40" i="36"/>
  <c r="AD40" i="36"/>
  <c r="AE40" i="36"/>
  <c r="AF40" i="36"/>
  <c r="AG40" i="36"/>
  <c r="AH40" i="36"/>
  <c r="AI40" i="36"/>
  <c r="AJ40" i="36"/>
  <c r="AK40" i="36"/>
  <c r="AL40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AF41" i="36"/>
  <c r="AG41" i="36"/>
  <c r="AI41" i="36"/>
  <c r="AJ41" i="36"/>
  <c r="AK41" i="36"/>
  <c r="AL41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AF42" i="36"/>
  <c r="AG42" i="36"/>
  <c r="AH42" i="36"/>
  <c r="AI42" i="36"/>
  <c r="AJ42" i="36"/>
  <c r="AK42" i="36"/>
  <c r="AL42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C43" i="36"/>
  <c r="AD43" i="36"/>
  <c r="AE43" i="36"/>
  <c r="AF43" i="36"/>
  <c r="AG43" i="36"/>
  <c r="AH43" i="36"/>
  <c r="AI43" i="36"/>
  <c r="AJ43" i="36"/>
  <c r="AK43" i="36"/>
  <c r="AL43" i="36"/>
  <c r="D44" i="36"/>
  <c r="E44" i="36"/>
  <c r="F44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Y44" i="36"/>
  <c r="Z44" i="36"/>
  <c r="AA44" i="36"/>
  <c r="AB44" i="36"/>
  <c r="AC44" i="36"/>
  <c r="AD44" i="36"/>
  <c r="AE44" i="36"/>
  <c r="AF44" i="36"/>
  <c r="AG44" i="36"/>
  <c r="AH44" i="36"/>
  <c r="AI44" i="36"/>
  <c r="AJ44" i="36"/>
  <c r="AK44" i="36"/>
  <c r="AL44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Z45" i="36"/>
  <c r="AA45" i="36"/>
  <c r="AB45" i="36"/>
  <c r="AC45" i="36"/>
  <c r="AD45" i="36"/>
  <c r="AE45" i="36"/>
  <c r="AF45" i="36"/>
  <c r="AG45" i="36"/>
  <c r="AH45" i="36"/>
  <c r="AI45" i="36"/>
  <c r="AJ45" i="36"/>
  <c r="AK45" i="36"/>
  <c r="AL45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R12" i="36"/>
  <c r="S12" i="36"/>
  <c r="T12" i="36"/>
  <c r="U12" i="36"/>
  <c r="V12" i="36"/>
  <c r="W12" i="36"/>
  <c r="X12" i="36"/>
  <c r="Y12" i="36"/>
  <c r="Z12" i="36"/>
  <c r="AA12" i="36"/>
  <c r="AB12" i="36"/>
  <c r="AC12" i="36"/>
  <c r="AD12" i="36"/>
  <c r="AE12" i="36"/>
  <c r="AF12" i="36"/>
  <c r="AG12" i="36"/>
  <c r="AH12" i="36"/>
  <c r="AI12" i="36"/>
  <c r="AJ12" i="36"/>
  <c r="AK12" i="36"/>
  <c r="AL12" i="36"/>
  <c r="D12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R11" i="36"/>
  <c r="S11" i="36"/>
  <c r="T11" i="36"/>
  <c r="U11" i="36"/>
  <c r="V11" i="36"/>
  <c r="W11" i="36"/>
  <c r="X11" i="36"/>
  <c r="Y11" i="36"/>
  <c r="Z11" i="36"/>
  <c r="AA11" i="36"/>
  <c r="AB11" i="36"/>
  <c r="AC11" i="36"/>
  <c r="AD11" i="36"/>
  <c r="AE11" i="36"/>
  <c r="AF11" i="36"/>
  <c r="AG11" i="36"/>
  <c r="AH11" i="36"/>
  <c r="AI11" i="36"/>
  <c r="AJ11" i="36"/>
  <c r="AK11" i="36"/>
  <c r="AL11" i="36"/>
  <c r="D11" i="36"/>
  <c r="AT13" i="35" l="1"/>
  <c r="AT14" i="35"/>
  <c r="AT15" i="35"/>
  <c r="AT16" i="35"/>
  <c r="AT17" i="35"/>
  <c r="AT18" i="35"/>
  <c r="AT19" i="35"/>
  <c r="AT20" i="35"/>
  <c r="AT21" i="35"/>
  <c r="AT22" i="35"/>
  <c r="AT23" i="35"/>
  <c r="AT24" i="35"/>
  <c r="AT25" i="35"/>
  <c r="AT26" i="35"/>
  <c r="AT27" i="35"/>
  <c r="AT28" i="35"/>
  <c r="AT29" i="35"/>
  <c r="AT30" i="35"/>
  <c r="AT31" i="35"/>
  <c r="AT32" i="35"/>
  <c r="AT33" i="35"/>
  <c r="AT34" i="35"/>
  <c r="AT35" i="35"/>
  <c r="AT36" i="35"/>
  <c r="AT37" i="35"/>
  <c r="AT38" i="35"/>
  <c r="AT39" i="35"/>
  <c r="AT40" i="35"/>
  <c r="AT41" i="35"/>
  <c r="AT42" i="35"/>
  <c r="AT43" i="35"/>
  <c r="AT44" i="35"/>
  <c r="AT45" i="35"/>
  <c r="AT12" i="35"/>
  <c r="AT11" i="35"/>
  <c r="AQ13" i="35"/>
  <c r="AR13" i="35"/>
  <c r="AQ14" i="35"/>
  <c r="AR14" i="35"/>
  <c r="AQ15" i="35"/>
  <c r="AR15" i="35"/>
  <c r="AQ16" i="35"/>
  <c r="AR16" i="35"/>
  <c r="AQ17" i="35"/>
  <c r="AR17" i="35"/>
  <c r="AQ18" i="35"/>
  <c r="AR18" i="35"/>
  <c r="AQ19" i="35"/>
  <c r="AR19" i="35"/>
  <c r="AQ20" i="35"/>
  <c r="AR20" i="35"/>
  <c r="AQ21" i="35"/>
  <c r="AR21" i="35"/>
  <c r="AQ22" i="35"/>
  <c r="AR22" i="35"/>
  <c r="AQ23" i="35"/>
  <c r="AR23" i="35"/>
  <c r="AQ24" i="35"/>
  <c r="AR24" i="35"/>
  <c r="AQ25" i="35"/>
  <c r="AR25" i="35"/>
  <c r="AQ26" i="35"/>
  <c r="AR26" i="35"/>
  <c r="AQ27" i="35"/>
  <c r="AR27" i="35"/>
  <c r="AQ28" i="35"/>
  <c r="AR28" i="35"/>
  <c r="AQ29" i="35"/>
  <c r="AR29" i="35"/>
  <c r="AQ30" i="35"/>
  <c r="AR30" i="35"/>
  <c r="AQ31" i="35"/>
  <c r="AR31" i="35"/>
  <c r="AQ32" i="35"/>
  <c r="AR32" i="35"/>
  <c r="AQ33" i="35"/>
  <c r="AR33" i="35"/>
  <c r="AQ34" i="35"/>
  <c r="AR34" i="35"/>
  <c r="AQ35" i="35"/>
  <c r="AR35" i="35"/>
  <c r="AQ36" i="35"/>
  <c r="AR36" i="35"/>
  <c r="AQ37" i="35"/>
  <c r="AR37" i="35"/>
  <c r="AQ38" i="35"/>
  <c r="AR38" i="35"/>
  <c r="AQ39" i="35"/>
  <c r="AR39" i="35"/>
  <c r="AQ40" i="35"/>
  <c r="AR40" i="35"/>
  <c r="AQ41" i="35"/>
  <c r="AR41" i="35"/>
  <c r="AQ42" i="35"/>
  <c r="AR42" i="35"/>
  <c r="AQ43" i="35"/>
  <c r="AR43" i="35"/>
  <c r="AQ44" i="35"/>
  <c r="AR44" i="35"/>
  <c r="AQ45" i="35"/>
  <c r="AR45" i="35"/>
  <c r="AR12" i="35"/>
  <c r="AQ12" i="35"/>
  <c r="AR11" i="35"/>
  <c r="AQ11" i="35"/>
  <c r="AN13" i="35"/>
  <c r="AO13" i="35"/>
  <c r="AN14" i="35"/>
  <c r="AO14" i="35"/>
  <c r="AN15" i="35"/>
  <c r="AO15" i="35"/>
  <c r="AN16" i="35"/>
  <c r="AO16" i="35"/>
  <c r="AN17" i="35"/>
  <c r="AO17" i="35"/>
  <c r="AN18" i="35"/>
  <c r="AO18" i="35"/>
  <c r="AN19" i="35"/>
  <c r="AO19" i="35"/>
  <c r="AN20" i="35"/>
  <c r="AO20" i="35"/>
  <c r="AN21" i="35"/>
  <c r="AO21" i="35"/>
  <c r="AN22" i="35"/>
  <c r="AO22" i="35"/>
  <c r="AN23" i="35"/>
  <c r="AO23" i="35"/>
  <c r="AN24" i="35"/>
  <c r="AO24" i="35"/>
  <c r="AN25" i="35"/>
  <c r="AO25" i="35"/>
  <c r="AN26" i="35"/>
  <c r="AO26" i="35"/>
  <c r="AN27" i="35"/>
  <c r="AO27" i="35"/>
  <c r="AN28" i="35"/>
  <c r="AO28" i="35"/>
  <c r="AN29" i="35"/>
  <c r="AO29" i="35"/>
  <c r="AN30" i="35"/>
  <c r="AO30" i="35"/>
  <c r="AN31" i="35"/>
  <c r="AO31" i="35"/>
  <c r="AN32" i="35"/>
  <c r="AO32" i="35"/>
  <c r="AN33" i="35"/>
  <c r="AO33" i="35"/>
  <c r="AN34" i="35"/>
  <c r="AO34" i="35"/>
  <c r="AN35" i="35"/>
  <c r="AO35" i="35"/>
  <c r="AN36" i="35"/>
  <c r="AO36" i="35"/>
  <c r="AN37" i="35"/>
  <c r="AO37" i="35"/>
  <c r="AN38" i="35"/>
  <c r="AO38" i="35"/>
  <c r="AN39" i="35"/>
  <c r="AO39" i="35"/>
  <c r="AN40" i="35"/>
  <c r="AO40" i="35"/>
  <c r="AN41" i="35"/>
  <c r="AO41" i="35"/>
  <c r="AN42" i="35"/>
  <c r="AO42" i="35"/>
  <c r="AN43" i="35"/>
  <c r="AO43" i="35"/>
  <c r="AN44" i="35"/>
  <c r="AO44" i="35"/>
  <c r="AN45" i="35"/>
  <c r="AO45" i="35"/>
  <c r="AO12" i="35"/>
  <c r="AN12" i="35"/>
  <c r="AO11" i="35"/>
  <c r="AN11" i="35"/>
  <c r="D13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R13" i="35"/>
  <c r="S13" i="35"/>
  <c r="T13" i="35"/>
  <c r="U13" i="35"/>
  <c r="V13" i="35"/>
  <c r="W13" i="35"/>
  <c r="X13" i="35"/>
  <c r="Y13" i="35"/>
  <c r="Z13" i="35"/>
  <c r="AA13" i="35"/>
  <c r="AB13" i="35"/>
  <c r="AC13" i="35"/>
  <c r="AD13" i="35"/>
  <c r="AE13" i="35"/>
  <c r="AF13" i="35"/>
  <c r="AG13" i="35"/>
  <c r="AH13" i="35"/>
  <c r="AI13" i="35"/>
  <c r="AJ13" i="35"/>
  <c r="AK13" i="35"/>
  <c r="AL13" i="35"/>
  <c r="D14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R14" i="35"/>
  <c r="S14" i="35"/>
  <c r="T14" i="35"/>
  <c r="U14" i="35"/>
  <c r="V14" i="35"/>
  <c r="W14" i="35"/>
  <c r="X14" i="35"/>
  <c r="Y14" i="35"/>
  <c r="Z14" i="35"/>
  <c r="AA14" i="35"/>
  <c r="AB14" i="35"/>
  <c r="AC14" i="35"/>
  <c r="AD14" i="35"/>
  <c r="AE14" i="35"/>
  <c r="AF14" i="35"/>
  <c r="AG14" i="35"/>
  <c r="AH14" i="35"/>
  <c r="AI14" i="35"/>
  <c r="AJ14" i="35"/>
  <c r="AK14" i="35"/>
  <c r="AL14" i="35"/>
  <c r="D15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R15" i="35"/>
  <c r="S15" i="35"/>
  <c r="T15" i="35"/>
  <c r="U15" i="35"/>
  <c r="V15" i="35"/>
  <c r="W15" i="35"/>
  <c r="X15" i="35"/>
  <c r="Y15" i="35"/>
  <c r="Z15" i="35"/>
  <c r="AA15" i="35"/>
  <c r="AB15" i="35"/>
  <c r="AC15" i="35"/>
  <c r="AD15" i="35"/>
  <c r="AE15" i="35"/>
  <c r="AF15" i="35"/>
  <c r="AG15" i="35"/>
  <c r="AH15" i="35"/>
  <c r="AI15" i="35"/>
  <c r="AJ15" i="35"/>
  <c r="AK15" i="35"/>
  <c r="AL15" i="35"/>
  <c r="D16" i="35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R16" i="35"/>
  <c r="S16" i="35"/>
  <c r="T16" i="35"/>
  <c r="U16" i="35"/>
  <c r="V16" i="35"/>
  <c r="W16" i="35"/>
  <c r="X16" i="35"/>
  <c r="Y16" i="35"/>
  <c r="Z16" i="35"/>
  <c r="AA16" i="35"/>
  <c r="AB16" i="35"/>
  <c r="AC16" i="35"/>
  <c r="AD16" i="35"/>
  <c r="AE16" i="35"/>
  <c r="AF16" i="35"/>
  <c r="AG16" i="35"/>
  <c r="AH16" i="35"/>
  <c r="AI16" i="35"/>
  <c r="AJ16" i="35"/>
  <c r="AK16" i="35"/>
  <c r="AL16" i="35"/>
  <c r="D17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T17" i="35"/>
  <c r="U17" i="35"/>
  <c r="V17" i="35"/>
  <c r="W17" i="35"/>
  <c r="X17" i="35"/>
  <c r="Y17" i="35"/>
  <c r="Z17" i="35"/>
  <c r="AA17" i="35"/>
  <c r="AB17" i="35"/>
  <c r="AC17" i="35"/>
  <c r="AD17" i="35"/>
  <c r="AE17" i="35"/>
  <c r="AF17" i="35"/>
  <c r="AG17" i="35"/>
  <c r="AH17" i="35"/>
  <c r="AI17" i="35"/>
  <c r="AJ17" i="35"/>
  <c r="AK17" i="35"/>
  <c r="AL17" i="35"/>
  <c r="D18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R18" i="35"/>
  <c r="S18" i="35"/>
  <c r="T18" i="35"/>
  <c r="U18" i="35"/>
  <c r="V18" i="35"/>
  <c r="W18" i="35"/>
  <c r="X18" i="35"/>
  <c r="Y18" i="35"/>
  <c r="Z18" i="35"/>
  <c r="AA18" i="35"/>
  <c r="AB18" i="35"/>
  <c r="AC18" i="35"/>
  <c r="AD18" i="35"/>
  <c r="AE18" i="35"/>
  <c r="AF18" i="35"/>
  <c r="AG18" i="35"/>
  <c r="AH18" i="35"/>
  <c r="AI18" i="35"/>
  <c r="AJ18" i="35"/>
  <c r="AK18" i="35"/>
  <c r="AL18" i="35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AI19" i="35"/>
  <c r="AJ19" i="35"/>
  <c r="AK19" i="35"/>
  <c r="AL19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R20" i="35"/>
  <c r="S20" i="35"/>
  <c r="T20" i="35"/>
  <c r="U20" i="35"/>
  <c r="V20" i="35"/>
  <c r="W20" i="35"/>
  <c r="X20" i="35"/>
  <c r="Y20" i="35"/>
  <c r="Z20" i="35"/>
  <c r="AA20" i="35"/>
  <c r="AB20" i="35"/>
  <c r="AC20" i="35"/>
  <c r="AD20" i="35"/>
  <c r="AE20" i="35"/>
  <c r="AF20" i="35"/>
  <c r="AG20" i="35"/>
  <c r="AH20" i="35"/>
  <c r="AI20" i="35"/>
  <c r="AJ20" i="35"/>
  <c r="AK20" i="35"/>
  <c r="AL20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AD21" i="35"/>
  <c r="AE21" i="35"/>
  <c r="AF21" i="35"/>
  <c r="AG21" i="35"/>
  <c r="AH21" i="35"/>
  <c r="AI21" i="35"/>
  <c r="AJ21" i="35"/>
  <c r="AK21" i="35"/>
  <c r="AL21" i="35"/>
  <c r="D22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AE22" i="35"/>
  <c r="AF22" i="35"/>
  <c r="AG22" i="35"/>
  <c r="AH22" i="35"/>
  <c r="AI22" i="35"/>
  <c r="AJ22" i="35"/>
  <c r="AK22" i="35"/>
  <c r="AL22" i="35"/>
  <c r="D23" i="35"/>
  <c r="E23" i="35"/>
  <c r="F23" i="35"/>
  <c r="G23" i="35"/>
  <c r="H23" i="35"/>
  <c r="I23" i="35"/>
  <c r="J23" i="35"/>
  <c r="K23" i="35"/>
  <c r="L23" i="35"/>
  <c r="M23" i="35"/>
  <c r="N23" i="35"/>
  <c r="O23" i="35"/>
  <c r="P23" i="35"/>
  <c r="Q23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AD23" i="35"/>
  <c r="AE23" i="35"/>
  <c r="AF23" i="35"/>
  <c r="AG23" i="35"/>
  <c r="AH23" i="35"/>
  <c r="AI23" i="35"/>
  <c r="AJ23" i="35"/>
  <c r="AK23" i="35"/>
  <c r="AL23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AD24" i="35"/>
  <c r="AE24" i="35"/>
  <c r="AF24" i="35"/>
  <c r="AG24" i="35"/>
  <c r="AH24" i="35"/>
  <c r="AI24" i="35"/>
  <c r="AJ24" i="35"/>
  <c r="AK24" i="35"/>
  <c r="AL24" i="35"/>
  <c r="D25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AD25" i="35"/>
  <c r="AE25" i="35"/>
  <c r="AF25" i="35"/>
  <c r="AG25" i="35"/>
  <c r="AH25" i="35"/>
  <c r="AI25" i="35"/>
  <c r="AJ25" i="35"/>
  <c r="AK25" i="35"/>
  <c r="AL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I26" i="35"/>
  <c r="AJ26" i="35"/>
  <c r="AK26" i="35"/>
  <c r="AL26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AD27" i="35"/>
  <c r="AE27" i="35"/>
  <c r="AF27" i="35"/>
  <c r="AG27" i="35"/>
  <c r="AH27" i="35"/>
  <c r="AI27" i="35"/>
  <c r="AJ27" i="35"/>
  <c r="AK27" i="35"/>
  <c r="AL27" i="35"/>
  <c r="D28" i="35"/>
  <c r="E28" i="35"/>
  <c r="F28" i="35"/>
  <c r="G28" i="35"/>
  <c r="H28" i="35"/>
  <c r="I28" i="35"/>
  <c r="J28" i="35"/>
  <c r="K28" i="35"/>
  <c r="L28" i="35"/>
  <c r="M28" i="35"/>
  <c r="N28" i="35"/>
  <c r="O28" i="35"/>
  <c r="P28" i="35"/>
  <c r="Q28" i="35"/>
  <c r="R28" i="35"/>
  <c r="S28" i="35"/>
  <c r="T28" i="35"/>
  <c r="U28" i="35"/>
  <c r="V28" i="35"/>
  <c r="W28" i="35"/>
  <c r="X28" i="35"/>
  <c r="Y28" i="35"/>
  <c r="Z28" i="35"/>
  <c r="AA28" i="35"/>
  <c r="AB28" i="35"/>
  <c r="AC28" i="35"/>
  <c r="AD28" i="35"/>
  <c r="AE28" i="35"/>
  <c r="AF28" i="35"/>
  <c r="AG28" i="35"/>
  <c r="AH28" i="35"/>
  <c r="AI28" i="35"/>
  <c r="AJ28" i="35"/>
  <c r="AK28" i="35"/>
  <c r="AL28" i="35"/>
  <c r="D29" i="35"/>
  <c r="E29" i="35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AE29" i="35"/>
  <c r="AF29" i="35"/>
  <c r="AG29" i="35"/>
  <c r="AH29" i="35"/>
  <c r="AI29" i="35"/>
  <c r="AJ29" i="35"/>
  <c r="AK29" i="35"/>
  <c r="AL29" i="35"/>
  <c r="D30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R30" i="35"/>
  <c r="S30" i="35"/>
  <c r="T30" i="35"/>
  <c r="U30" i="35"/>
  <c r="V30" i="35"/>
  <c r="W30" i="35"/>
  <c r="X30" i="35"/>
  <c r="Y30" i="35"/>
  <c r="Z30" i="35"/>
  <c r="AA30" i="35"/>
  <c r="AB30" i="35"/>
  <c r="AC30" i="35"/>
  <c r="AD30" i="35"/>
  <c r="AE30" i="35"/>
  <c r="AF30" i="35"/>
  <c r="AG30" i="35"/>
  <c r="AH30" i="35"/>
  <c r="AI30" i="35"/>
  <c r="AJ30" i="35"/>
  <c r="AK30" i="35"/>
  <c r="AL30" i="35"/>
  <c r="D31" i="35"/>
  <c r="E31" i="35"/>
  <c r="F31" i="35"/>
  <c r="G31" i="35"/>
  <c r="H31" i="35"/>
  <c r="I31" i="35"/>
  <c r="J31" i="35"/>
  <c r="K31" i="35"/>
  <c r="L31" i="35"/>
  <c r="M31" i="35"/>
  <c r="N31" i="35"/>
  <c r="O31" i="35"/>
  <c r="P31" i="35"/>
  <c r="Q31" i="35"/>
  <c r="R31" i="35"/>
  <c r="S31" i="35"/>
  <c r="T31" i="35"/>
  <c r="U31" i="35"/>
  <c r="V31" i="35"/>
  <c r="W31" i="35"/>
  <c r="X31" i="35"/>
  <c r="Y31" i="35"/>
  <c r="Z31" i="35"/>
  <c r="AA31" i="35"/>
  <c r="AB31" i="35"/>
  <c r="AC31" i="35"/>
  <c r="AD31" i="35"/>
  <c r="AE31" i="35"/>
  <c r="AF31" i="35"/>
  <c r="AG31" i="35"/>
  <c r="AH31" i="35"/>
  <c r="AI31" i="35"/>
  <c r="AJ31" i="35"/>
  <c r="AK31" i="35"/>
  <c r="AL31" i="35"/>
  <c r="D32" i="35"/>
  <c r="E32" i="35"/>
  <c r="F32" i="35"/>
  <c r="G32" i="35"/>
  <c r="H32" i="35"/>
  <c r="I32" i="35"/>
  <c r="J32" i="35"/>
  <c r="K32" i="35"/>
  <c r="L32" i="35"/>
  <c r="M32" i="35"/>
  <c r="N32" i="35"/>
  <c r="O32" i="35"/>
  <c r="P32" i="35"/>
  <c r="Q32" i="35"/>
  <c r="R32" i="35"/>
  <c r="S32" i="35"/>
  <c r="T32" i="35"/>
  <c r="U32" i="35"/>
  <c r="V32" i="35"/>
  <c r="W32" i="35"/>
  <c r="X32" i="35"/>
  <c r="Y32" i="35"/>
  <c r="Z32" i="35"/>
  <c r="AA32" i="35"/>
  <c r="AB32" i="35"/>
  <c r="AC32" i="35"/>
  <c r="AD32" i="35"/>
  <c r="AE32" i="35"/>
  <c r="AF32" i="35"/>
  <c r="AG32" i="35"/>
  <c r="AH32" i="35"/>
  <c r="AI32" i="35"/>
  <c r="AJ32" i="35"/>
  <c r="AK32" i="35"/>
  <c r="AL32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R33" i="35"/>
  <c r="S33" i="35"/>
  <c r="T33" i="35"/>
  <c r="U33" i="35"/>
  <c r="V33" i="35"/>
  <c r="W33" i="35"/>
  <c r="X33" i="35"/>
  <c r="Y33" i="35"/>
  <c r="Z33" i="35"/>
  <c r="AA33" i="35"/>
  <c r="AB33" i="35"/>
  <c r="AC33" i="35"/>
  <c r="AD33" i="35"/>
  <c r="AE33" i="35"/>
  <c r="AF33" i="35"/>
  <c r="AG33" i="35"/>
  <c r="AH33" i="35"/>
  <c r="AI33" i="35"/>
  <c r="AJ33" i="35"/>
  <c r="AK33" i="35"/>
  <c r="AL33" i="35"/>
  <c r="D34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R34" i="35"/>
  <c r="S34" i="35"/>
  <c r="T34" i="35"/>
  <c r="U34" i="35"/>
  <c r="V34" i="35"/>
  <c r="W34" i="35"/>
  <c r="X34" i="35"/>
  <c r="Y34" i="35"/>
  <c r="Z34" i="35"/>
  <c r="AA34" i="35"/>
  <c r="AB34" i="35"/>
  <c r="AC34" i="35"/>
  <c r="AD34" i="35"/>
  <c r="AE34" i="35"/>
  <c r="AF34" i="35"/>
  <c r="AG34" i="35"/>
  <c r="AH34" i="35"/>
  <c r="AI34" i="35"/>
  <c r="AJ34" i="35"/>
  <c r="AK34" i="35"/>
  <c r="AL34" i="35"/>
  <c r="D35" i="35"/>
  <c r="E35" i="35"/>
  <c r="F35" i="35"/>
  <c r="G35" i="35"/>
  <c r="H35" i="35"/>
  <c r="I35" i="35"/>
  <c r="J35" i="35"/>
  <c r="K35" i="35"/>
  <c r="L35" i="35"/>
  <c r="M35" i="35"/>
  <c r="N35" i="35"/>
  <c r="O35" i="35"/>
  <c r="P35" i="35"/>
  <c r="Q35" i="35"/>
  <c r="R35" i="35"/>
  <c r="S35" i="35"/>
  <c r="T35" i="35"/>
  <c r="U35" i="35"/>
  <c r="V35" i="35"/>
  <c r="W35" i="35"/>
  <c r="X35" i="35"/>
  <c r="Y35" i="35"/>
  <c r="Z35" i="35"/>
  <c r="AA35" i="35"/>
  <c r="AB35" i="35"/>
  <c r="AC35" i="35"/>
  <c r="AD35" i="35"/>
  <c r="AE35" i="35"/>
  <c r="AF35" i="35"/>
  <c r="AG35" i="35"/>
  <c r="AH35" i="35"/>
  <c r="AI35" i="35"/>
  <c r="AJ35" i="35"/>
  <c r="AK35" i="35"/>
  <c r="AL35" i="35"/>
  <c r="D36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AF36" i="35"/>
  <c r="AG36" i="35"/>
  <c r="AH36" i="35"/>
  <c r="AI36" i="35"/>
  <c r="AJ36" i="35"/>
  <c r="AK36" i="35"/>
  <c r="AL36" i="35"/>
  <c r="D37" i="35"/>
  <c r="E37" i="35"/>
  <c r="F37" i="35"/>
  <c r="G37" i="35"/>
  <c r="H37" i="35"/>
  <c r="I37" i="35"/>
  <c r="J37" i="35"/>
  <c r="K37" i="35"/>
  <c r="L37" i="35"/>
  <c r="M37" i="35"/>
  <c r="N37" i="35"/>
  <c r="O37" i="35"/>
  <c r="P37" i="35"/>
  <c r="Q37" i="35"/>
  <c r="R37" i="35"/>
  <c r="S37" i="35"/>
  <c r="T37" i="35"/>
  <c r="U37" i="35"/>
  <c r="V37" i="35"/>
  <c r="W37" i="35"/>
  <c r="X37" i="35"/>
  <c r="Y37" i="35"/>
  <c r="Z37" i="35"/>
  <c r="AA37" i="35"/>
  <c r="AB37" i="35"/>
  <c r="AC37" i="35"/>
  <c r="AD37" i="35"/>
  <c r="AE37" i="35"/>
  <c r="AF37" i="35"/>
  <c r="AG37" i="35"/>
  <c r="AH37" i="35"/>
  <c r="AI37" i="35"/>
  <c r="AJ37" i="35"/>
  <c r="AK37" i="35"/>
  <c r="AL37" i="35"/>
  <c r="D38" i="35"/>
  <c r="E38" i="35"/>
  <c r="F38" i="35"/>
  <c r="G38" i="35"/>
  <c r="H38" i="35"/>
  <c r="I38" i="35"/>
  <c r="J38" i="35"/>
  <c r="K38" i="35"/>
  <c r="L38" i="35"/>
  <c r="M38" i="35"/>
  <c r="N38" i="35"/>
  <c r="O38" i="35"/>
  <c r="P38" i="35"/>
  <c r="Q38" i="35"/>
  <c r="R38" i="35"/>
  <c r="S38" i="35"/>
  <c r="T38" i="35"/>
  <c r="U38" i="35"/>
  <c r="V38" i="35"/>
  <c r="W38" i="35"/>
  <c r="X38" i="35"/>
  <c r="Y38" i="35"/>
  <c r="Z38" i="35"/>
  <c r="AA38" i="35"/>
  <c r="AB38" i="35"/>
  <c r="AC38" i="35"/>
  <c r="AD38" i="35"/>
  <c r="AE38" i="35"/>
  <c r="AF38" i="35"/>
  <c r="AG38" i="35"/>
  <c r="AH38" i="35"/>
  <c r="AI38" i="35"/>
  <c r="AJ38" i="35"/>
  <c r="AK38" i="35"/>
  <c r="AL38" i="35"/>
  <c r="D39" i="35"/>
  <c r="E39" i="35"/>
  <c r="F39" i="35"/>
  <c r="G39" i="35"/>
  <c r="H39" i="35"/>
  <c r="I39" i="35"/>
  <c r="J39" i="35"/>
  <c r="K39" i="35"/>
  <c r="L39" i="35"/>
  <c r="M39" i="35"/>
  <c r="N39" i="35"/>
  <c r="O39" i="35"/>
  <c r="P39" i="35"/>
  <c r="Q39" i="35"/>
  <c r="R39" i="35"/>
  <c r="S39" i="35"/>
  <c r="T39" i="35"/>
  <c r="U39" i="35"/>
  <c r="V39" i="35"/>
  <c r="W39" i="35"/>
  <c r="X39" i="35"/>
  <c r="Y39" i="35"/>
  <c r="Z39" i="35"/>
  <c r="AA39" i="35"/>
  <c r="AB39" i="35"/>
  <c r="AC39" i="35"/>
  <c r="AD39" i="35"/>
  <c r="AE39" i="35"/>
  <c r="AF39" i="35"/>
  <c r="AG39" i="35"/>
  <c r="AH39" i="35"/>
  <c r="AI39" i="35"/>
  <c r="AJ39" i="35"/>
  <c r="AK39" i="35"/>
  <c r="AL39" i="35"/>
  <c r="D40" i="35"/>
  <c r="E40" i="35"/>
  <c r="F40" i="35"/>
  <c r="G40" i="35"/>
  <c r="H40" i="35"/>
  <c r="I40" i="35"/>
  <c r="J40" i="35"/>
  <c r="K40" i="35"/>
  <c r="L40" i="35"/>
  <c r="M40" i="35"/>
  <c r="N40" i="35"/>
  <c r="O40" i="35"/>
  <c r="P40" i="35"/>
  <c r="Q40" i="35"/>
  <c r="R40" i="35"/>
  <c r="S40" i="35"/>
  <c r="T40" i="35"/>
  <c r="U40" i="35"/>
  <c r="V40" i="35"/>
  <c r="W40" i="35"/>
  <c r="X40" i="35"/>
  <c r="Y40" i="35"/>
  <c r="Z40" i="35"/>
  <c r="AA40" i="35"/>
  <c r="AB40" i="35"/>
  <c r="AC40" i="35"/>
  <c r="AD40" i="35"/>
  <c r="AE40" i="35"/>
  <c r="AF40" i="35"/>
  <c r="AG40" i="35"/>
  <c r="AH40" i="35"/>
  <c r="AI40" i="35"/>
  <c r="AJ40" i="35"/>
  <c r="AK40" i="35"/>
  <c r="AL40" i="35"/>
  <c r="D41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AE41" i="35"/>
  <c r="AF41" i="35"/>
  <c r="AG41" i="35"/>
  <c r="AH41" i="35"/>
  <c r="AI41" i="35"/>
  <c r="AJ41" i="35"/>
  <c r="AK41" i="35"/>
  <c r="AL41" i="35"/>
  <c r="D42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R42" i="35"/>
  <c r="S42" i="35"/>
  <c r="T42" i="35"/>
  <c r="U42" i="35"/>
  <c r="V42" i="35"/>
  <c r="W42" i="35"/>
  <c r="X42" i="35"/>
  <c r="Y42" i="35"/>
  <c r="Z42" i="35"/>
  <c r="AA42" i="35"/>
  <c r="AB42" i="35"/>
  <c r="AC42" i="35"/>
  <c r="AD42" i="35"/>
  <c r="AE42" i="35"/>
  <c r="AF42" i="35"/>
  <c r="AG42" i="35"/>
  <c r="AH42" i="35"/>
  <c r="AI42" i="35"/>
  <c r="AJ42" i="35"/>
  <c r="AK42" i="35"/>
  <c r="AL42" i="35"/>
  <c r="D43" i="35"/>
  <c r="E43" i="35"/>
  <c r="F43" i="35"/>
  <c r="G43" i="35"/>
  <c r="H43" i="35"/>
  <c r="I43" i="35"/>
  <c r="J43" i="35"/>
  <c r="K43" i="35"/>
  <c r="L43" i="35"/>
  <c r="M43" i="35"/>
  <c r="N43" i="35"/>
  <c r="O43" i="35"/>
  <c r="P43" i="35"/>
  <c r="Q43" i="35"/>
  <c r="R43" i="35"/>
  <c r="S43" i="35"/>
  <c r="T43" i="35"/>
  <c r="U43" i="35"/>
  <c r="V43" i="35"/>
  <c r="W43" i="35"/>
  <c r="X43" i="35"/>
  <c r="Y43" i="35"/>
  <c r="Z43" i="35"/>
  <c r="AA43" i="35"/>
  <c r="AB43" i="35"/>
  <c r="AC43" i="35"/>
  <c r="AD43" i="35"/>
  <c r="AE43" i="35"/>
  <c r="AF43" i="35"/>
  <c r="AG43" i="35"/>
  <c r="AH43" i="35"/>
  <c r="AI43" i="35"/>
  <c r="AJ43" i="35"/>
  <c r="AK43" i="35"/>
  <c r="AL43" i="35"/>
  <c r="D44" i="35"/>
  <c r="E44" i="35"/>
  <c r="F44" i="35"/>
  <c r="G44" i="35"/>
  <c r="H44" i="35"/>
  <c r="I44" i="35"/>
  <c r="J44" i="35"/>
  <c r="K44" i="35"/>
  <c r="L44" i="35"/>
  <c r="M44" i="35"/>
  <c r="N44" i="35"/>
  <c r="O44" i="35"/>
  <c r="P44" i="35"/>
  <c r="Q44" i="35"/>
  <c r="R44" i="35"/>
  <c r="S44" i="35"/>
  <c r="T44" i="35"/>
  <c r="U44" i="35"/>
  <c r="V44" i="35"/>
  <c r="W44" i="35"/>
  <c r="X44" i="35"/>
  <c r="Y44" i="35"/>
  <c r="Z44" i="35"/>
  <c r="AA44" i="35"/>
  <c r="AB44" i="35"/>
  <c r="AC44" i="35"/>
  <c r="AD44" i="35"/>
  <c r="AE44" i="35"/>
  <c r="AF44" i="35"/>
  <c r="AG44" i="35"/>
  <c r="AH44" i="35"/>
  <c r="AI44" i="35"/>
  <c r="AJ44" i="35"/>
  <c r="AK44" i="35"/>
  <c r="AL44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R45" i="35"/>
  <c r="S45" i="35"/>
  <c r="T45" i="35"/>
  <c r="U45" i="35"/>
  <c r="V45" i="35"/>
  <c r="W45" i="35"/>
  <c r="X45" i="35"/>
  <c r="Y45" i="35"/>
  <c r="Z45" i="35"/>
  <c r="AA45" i="35"/>
  <c r="AB45" i="35"/>
  <c r="AC45" i="35"/>
  <c r="AD45" i="35"/>
  <c r="AE45" i="35"/>
  <c r="AF45" i="35"/>
  <c r="AG45" i="35"/>
  <c r="AH45" i="35"/>
  <c r="AI45" i="35"/>
  <c r="AJ45" i="35"/>
  <c r="AK45" i="35"/>
  <c r="AL45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R11" i="35"/>
  <c r="S11" i="35"/>
  <c r="T11" i="35"/>
  <c r="U11" i="35"/>
  <c r="V11" i="35"/>
  <c r="W11" i="35"/>
  <c r="X11" i="35"/>
  <c r="Y11" i="35"/>
  <c r="Z11" i="35"/>
  <c r="AA11" i="35"/>
  <c r="AB11" i="35"/>
  <c r="AC11" i="35"/>
  <c r="AD11" i="35"/>
  <c r="AE11" i="35"/>
  <c r="AF11" i="35"/>
  <c r="AG11" i="35"/>
  <c r="AH11" i="35"/>
  <c r="AI11" i="35"/>
  <c r="AJ11" i="35"/>
  <c r="AK11" i="35"/>
  <c r="AL11" i="35"/>
  <c r="D12" i="35"/>
  <c r="D11" i="35"/>
  <c r="AP13" i="33"/>
  <c r="AQ13" i="33"/>
  <c r="AP14" i="33"/>
  <c r="AQ14" i="33"/>
  <c r="AP15" i="33"/>
  <c r="AQ15" i="33"/>
  <c r="AP16" i="33"/>
  <c r="AQ16" i="33"/>
  <c r="AP17" i="33"/>
  <c r="AQ17" i="33"/>
  <c r="AP18" i="33"/>
  <c r="AQ18" i="33"/>
  <c r="AP19" i="33"/>
  <c r="AQ19" i="33"/>
  <c r="AP20" i="33"/>
  <c r="AQ20" i="33"/>
  <c r="AP21" i="33"/>
  <c r="AQ21" i="33"/>
  <c r="AP22" i="33"/>
  <c r="AQ22" i="33"/>
  <c r="AP23" i="33"/>
  <c r="AQ23" i="33"/>
  <c r="AP24" i="33"/>
  <c r="AQ24" i="33"/>
  <c r="AP25" i="33"/>
  <c r="AQ25" i="33"/>
  <c r="AP26" i="33"/>
  <c r="AQ26" i="33"/>
  <c r="AP27" i="33"/>
  <c r="AQ27" i="33"/>
  <c r="AP28" i="33"/>
  <c r="AQ28" i="33"/>
  <c r="AP29" i="33"/>
  <c r="AQ29" i="33"/>
  <c r="AP30" i="33"/>
  <c r="AQ30" i="33"/>
  <c r="AP31" i="33"/>
  <c r="AQ31" i="33"/>
  <c r="AP32" i="33"/>
  <c r="AQ32" i="33"/>
  <c r="AP33" i="33"/>
  <c r="AQ33" i="33"/>
  <c r="AP34" i="33"/>
  <c r="AQ34" i="33"/>
  <c r="AP35" i="33"/>
  <c r="AQ35" i="33"/>
  <c r="AP36" i="33"/>
  <c r="AQ36" i="33"/>
  <c r="AP37" i="33"/>
  <c r="AQ37" i="33"/>
  <c r="AP38" i="33"/>
  <c r="AQ38" i="33"/>
  <c r="AP39" i="33"/>
  <c r="AQ39" i="33"/>
  <c r="AP40" i="33"/>
  <c r="AQ40" i="33"/>
  <c r="AP41" i="33"/>
  <c r="AQ41" i="33"/>
  <c r="AP42" i="33"/>
  <c r="AQ42" i="33"/>
  <c r="AP43" i="33"/>
  <c r="AQ43" i="33"/>
  <c r="AP44" i="33"/>
  <c r="AQ44" i="33"/>
  <c r="AP45" i="33"/>
  <c r="AQ45" i="33"/>
  <c r="AQ12" i="33"/>
  <c r="AP12" i="33"/>
  <c r="AQ11" i="33"/>
  <c r="AP11" i="33"/>
  <c r="AN15" i="33"/>
  <c r="AN16" i="33"/>
  <c r="AN17" i="33"/>
  <c r="AN18" i="33"/>
  <c r="AN19" i="33"/>
  <c r="AN20" i="33"/>
  <c r="AN21" i="33"/>
  <c r="AN22" i="33"/>
  <c r="AN23" i="33"/>
  <c r="AN24" i="33"/>
  <c r="AN25" i="33"/>
  <c r="AN26" i="33"/>
  <c r="AN27" i="33"/>
  <c r="AN28" i="33"/>
  <c r="AN29" i="33"/>
  <c r="AN30" i="33"/>
  <c r="AN31" i="33"/>
  <c r="AN32" i="33"/>
  <c r="AN33" i="33"/>
  <c r="AN34" i="33"/>
  <c r="AN35" i="33"/>
  <c r="AN36" i="33"/>
  <c r="AN37" i="33"/>
  <c r="AN38" i="33"/>
  <c r="AN39" i="33"/>
  <c r="AN40" i="33"/>
  <c r="AN41" i="33"/>
  <c r="AN42" i="33"/>
  <c r="AN43" i="33"/>
  <c r="AN44" i="33"/>
  <c r="AN45" i="33"/>
  <c r="AN13" i="33"/>
  <c r="AN14" i="33"/>
  <c r="AN12" i="33"/>
  <c r="AN11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AF12" i="33"/>
  <c r="AG12" i="33"/>
  <c r="AH12" i="33"/>
  <c r="AI12" i="33"/>
  <c r="AJ12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AD14" i="33"/>
  <c r="AE14" i="33"/>
  <c r="AF14" i="33"/>
  <c r="AG14" i="33"/>
  <c r="AH14" i="33"/>
  <c r="AI14" i="33"/>
  <c r="AJ14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AD15" i="33"/>
  <c r="AE15" i="33"/>
  <c r="AF15" i="33"/>
  <c r="AG15" i="33"/>
  <c r="AH15" i="33"/>
  <c r="AI15" i="33"/>
  <c r="AJ15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AD17" i="33"/>
  <c r="AE17" i="33"/>
  <c r="AF17" i="33"/>
  <c r="AG17" i="33"/>
  <c r="AH17" i="33"/>
  <c r="AI17" i="33"/>
  <c r="AJ17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AD18" i="33"/>
  <c r="AE18" i="33"/>
  <c r="AF18" i="33"/>
  <c r="AG18" i="33"/>
  <c r="AH18" i="33"/>
  <c r="AI18" i="33"/>
  <c r="AJ18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I19" i="33"/>
  <c r="AJ19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AI21" i="33"/>
  <c r="AJ21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AG22" i="33"/>
  <c r="AH22" i="33"/>
  <c r="AI22" i="33"/>
  <c r="AJ22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AF23" i="33"/>
  <c r="AG23" i="33"/>
  <c r="AH23" i="33"/>
  <c r="AI23" i="33"/>
  <c r="AJ23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AF24" i="33"/>
  <c r="AG24" i="33"/>
  <c r="AH24" i="33"/>
  <c r="AI24" i="33"/>
  <c r="AJ24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I26" i="33"/>
  <c r="AJ26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AF27" i="33"/>
  <c r="AG27" i="33"/>
  <c r="AH27" i="33"/>
  <c r="AI27" i="33"/>
  <c r="AJ27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AG29" i="33"/>
  <c r="AH29" i="33"/>
  <c r="AI29" i="33"/>
  <c r="AJ29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X30" i="33"/>
  <c r="Y30" i="33"/>
  <c r="Z30" i="33"/>
  <c r="AA30" i="33"/>
  <c r="AB30" i="33"/>
  <c r="AC30" i="33"/>
  <c r="AD30" i="33"/>
  <c r="AE30" i="33"/>
  <c r="AF30" i="33"/>
  <c r="AG30" i="33"/>
  <c r="AH30" i="33"/>
  <c r="AI30" i="33"/>
  <c r="AJ30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X31" i="33"/>
  <c r="Y31" i="33"/>
  <c r="Z31" i="33"/>
  <c r="AA31" i="33"/>
  <c r="AB31" i="33"/>
  <c r="AC31" i="33"/>
  <c r="AD31" i="33"/>
  <c r="AE31" i="33"/>
  <c r="AF31" i="33"/>
  <c r="AG31" i="33"/>
  <c r="AH31" i="33"/>
  <c r="AI31" i="33"/>
  <c r="AJ31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X32" i="33"/>
  <c r="Y32" i="33"/>
  <c r="Z32" i="33"/>
  <c r="AA32" i="33"/>
  <c r="AB32" i="33"/>
  <c r="AC32" i="33"/>
  <c r="AD32" i="33"/>
  <c r="AE32" i="33"/>
  <c r="AF32" i="33"/>
  <c r="AG32" i="33"/>
  <c r="AH32" i="33"/>
  <c r="AI32" i="33"/>
  <c r="AJ32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AF33" i="33"/>
  <c r="AG33" i="33"/>
  <c r="AH33" i="33"/>
  <c r="AI33" i="33"/>
  <c r="AJ33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AF35" i="33"/>
  <c r="AG35" i="33"/>
  <c r="AH35" i="33"/>
  <c r="AI35" i="33"/>
  <c r="AJ35" i="33"/>
  <c r="G36" i="33"/>
  <c r="H36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AG36" i="33"/>
  <c r="AH36" i="33"/>
  <c r="AI36" i="33"/>
  <c r="AJ36" i="33"/>
  <c r="G37" i="33"/>
  <c r="H37" i="33"/>
  <c r="I37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X37" i="33"/>
  <c r="Y37" i="33"/>
  <c r="Z37" i="33"/>
  <c r="AA37" i="33"/>
  <c r="AB37" i="33"/>
  <c r="AC37" i="33"/>
  <c r="AD37" i="33"/>
  <c r="AE37" i="33"/>
  <c r="AF37" i="33"/>
  <c r="AG37" i="33"/>
  <c r="AH37" i="33"/>
  <c r="AI37" i="33"/>
  <c r="AJ37" i="33"/>
  <c r="G38" i="33"/>
  <c r="H38" i="33"/>
  <c r="I38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AF38" i="33"/>
  <c r="AG38" i="33"/>
  <c r="AH38" i="33"/>
  <c r="AI38" i="33"/>
  <c r="AJ38" i="33"/>
  <c r="G39" i="33"/>
  <c r="H39" i="33"/>
  <c r="I39" i="33"/>
  <c r="J39" i="33"/>
  <c r="K39" i="33"/>
  <c r="L39" i="33"/>
  <c r="M39" i="33"/>
  <c r="N39" i="33"/>
  <c r="O39" i="33"/>
  <c r="P39" i="33"/>
  <c r="Q39" i="33"/>
  <c r="R39" i="33"/>
  <c r="S39" i="33"/>
  <c r="T39" i="33"/>
  <c r="U39" i="33"/>
  <c r="V39" i="33"/>
  <c r="W39" i="33"/>
  <c r="X39" i="33"/>
  <c r="Y39" i="33"/>
  <c r="Z39" i="33"/>
  <c r="AA39" i="33"/>
  <c r="AB39" i="33"/>
  <c r="AC39" i="33"/>
  <c r="AD39" i="33"/>
  <c r="AE39" i="33"/>
  <c r="AF39" i="33"/>
  <c r="AG39" i="33"/>
  <c r="AH39" i="33"/>
  <c r="AI39" i="33"/>
  <c r="AJ39" i="33"/>
  <c r="G40" i="33"/>
  <c r="H40" i="33"/>
  <c r="I40" i="33"/>
  <c r="J40" i="33"/>
  <c r="K40" i="33"/>
  <c r="L40" i="33"/>
  <c r="M40" i="33"/>
  <c r="N40" i="33"/>
  <c r="O40" i="33"/>
  <c r="P40" i="33"/>
  <c r="Q40" i="33"/>
  <c r="R40" i="33"/>
  <c r="S40" i="33"/>
  <c r="T40" i="33"/>
  <c r="U40" i="33"/>
  <c r="V40" i="33"/>
  <c r="W40" i="33"/>
  <c r="X40" i="33"/>
  <c r="Y40" i="33"/>
  <c r="Z40" i="33"/>
  <c r="AA40" i="33"/>
  <c r="AB40" i="33"/>
  <c r="AC40" i="33"/>
  <c r="AD40" i="33"/>
  <c r="AE40" i="33"/>
  <c r="AF40" i="33"/>
  <c r="AG40" i="33"/>
  <c r="AH40" i="33"/>
  <c r="AI40" i="33"/>
  <c r="AJ40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G42" i="33"/>
  <c r="H42" i="33"/>
  <c r="I42" i="33"/>
  <c r="J42" i="33"/>
  <c r="K42" i="33"/>
  <c r="L42" i="33"/>
  <c r="M42" i="33"/>
  <c r="N42" i="33"/>
  <c r="O42" i="33"/>
  <c r="P42" i="33"/>
  <c r="Q42" i="33"/>
  <c r="R42" i="33"/>
  <c r="S42" i="33"/>
  <c r="T42" i="33"/>
  <c r="U42" i="33"/>
  <c r="V42" i="33"/>
  <c r="W42" i="33"/>
  <c r="X42" i="33"/>
  <c r="Y42" i="33"/>
  <c r="Z42" i="33"/>
  <c r="AA42" i="33"/>
  <c r="AB42" i="33"/>
  <c r="AC42" i="33"/>
  <c r="AD42" i="33"/>
  <c r="AE42" i="33"/>
  <c r="AF42" i="33"/>
  <c r="AG42" i="33"/>
  <c r="AH42" i="33"/>
  <c r="AI42" i="33"/>
  <c r="AJ42" i="33"/>
  <c r="G43" i="33"/>
  <c r="H43" i="33"/>
  <c r="I43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AF43" i="33"/>
  <c r="AG43" i="33"/>
  <c r="AH43" i="33"/>
  <c r="AI43" i="33"/>
  <c r="AJ43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G45" i="33"/>
  <c r="H45" i="33"/>
  <c r="I45" i="33"/>
  <c r="J45" i="33"/>
  <c r="K45" i="33"/>
  <c r="L45" i="33"/>
  <c r="M45" i="33"/>
  <c r="N45" i="33"/>
  <c r="O45" i="33"/>
  <c r="P45" i="33"/>
  <c r="Q45" i="33"/>
  <c r="R45" i="33"/>
  <c r="S45" i="33"/>
  <c r="T45" i="33"/>
  <c r="U45" i="33"/>
  <c r="V45" i="33"/>
  <c r="W45" i="33"/>
  <c r="X45" i="33"/>
  <c r="Y45" i="33"/>
  <c r="Z45" i="33"/>
  <c r="AA45" i="33"/>
  <c r="AB45" i="33"/>
  <c r="AC45" i="33"/>
  <c r="AD45" i="33"/>
  <c r="AE45" i="33"/>
  <c r="AF45" i="33"/>
  <c r="AG45" i="33"/>
  <c r="AH45" i="33"/>
  <c r="AI45" i="33"/>
  <c r="AJ45" i="33"/>
  <c r="AK14" i="33"/>
  <c r="AK15" i="33"/>
  <c r="AK16" i="33"/>
  <c r="AK17" i="33"/>
  <c r="AK18" i="33"/>
  <c r="AK19" i="33"/>
  <c r="AK20" i="33"/>
  <c r="AK21" i="33"/>
  <c r="AK22" i="33"/>
  <c r="AK23" i="33"/>
  <c r="AK24" i="33"/>
  <c r="AK25" i="33"/>
  <c r="AK26" i="33"/>
  <c r="AK27" i="33"/>
  <c r="AK28" i="33"/>
  <c r="AK29" i="33"/>
  <c r="AK30" i="33"/>
  <c r="AK31" i="33"/>
  <c r="AK32" i="33"/>
  <c r="AK33" i="33"/>
  <c r="AK34" i="33"/>
  <c r="AK35" i="33"/>
  <c r="AK36" i="33"/>
  <c r="AK37" i="33"/>
  <c r="AK38" i="33"/>
  <c r="AK39" i="33"/>
  <c r="AK40" i="33"/>
  <c r="AK41" i="33"/>
  <c r="AK42" i="33"/>
  <c r="AK43" i="33"/>
  <c r="AK44" i="33"/>
  <c r="AK45" i="33"/>
  <c r="AL14" i="33"/>
  <c r="AL15" i="33"/>
  <c r="AL16" i="33"/>
  <c r="AL17" i="33"/>
  <c r="AL18" i="33"/>
  <c r="AL19" i="33"/>
  <c r="AL20" i="33"/>
  <c r="AL21" i="33"/>
  <c r="AL22" i="33"/>
  <c r="AL23" i="33"/>
  <c r="AL24" i="33"/>
  <c r="AL25" i="33"/>
  <c r="AL26" i="33"/>
  <c r="AL27" i="33"/>
  <c r="AL28" i="33"/>
  <c r="AL29" i="33"/>
  <c r="AL30" i="33"/>
  <c r="AL31" i="33"/>
  <c r="AL32" i="33"/>
  <c r="AL33" i="33"/>
  <c r="AL34" i="33"/>
  <c r="AL35" i="33"/>
  <c r="AL36" i="33"/>
  <c r="AL37" i="33"/>
  <c r="AL38" i="33"/>
  <c r="AL39" i="33"/>
  <c r="AL40" i="33"/>
  <c r="AL41" i="33"/>
  <c r="AL42" i="33"/>
  <c r="AL43" i="33"/>
  <c r="AL44" i="33"/>
  <c r="AL45" i="33"/>
  <c r="E13" i="33"/>
  <c r="F13" i="33"/>
  <c r="AK13" i="33"/>
  <c r="AL13" i="33"/>
  <c r="E12" i="33"/>
  <c r="F12" i="33"/>
  <c r="AK12" i="33"/>
  <c r="AL12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AD11" i="33"/>
  <c r="AE11" i="33"/>
  <c r="AF11" i="33"/>
  <c r="AG11" i="33"/>
  <c r="AH11" i="33"/>
  <c r="AI11" i="33"/>
  <c r="AJ11" i="33"/>
  <c r="AK11" i="33"/>
  <c r="AL11" i="33"/>
  <c r="G11" i="33"/>
  <c r="H11" i="33"/>
  <c r="I11" i="33"/>
  <c r="J11" i="33"/>
  <c r="K11" i="33"/>
  <c r="L11" i="33"/>
  <c r="M11" i="33"/>
  <c r="N11" i="33"/>
  <c r="F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E11" i="33"/>
  <c r="D11" i="33"/>
  <c r="D46" i="33" l="1"/>
  <c r="E46" i="33"/>
  <c r="E50" i="36" l="1"/>
  <c r="D50" i="36"/>
  <c r="A41" i="17"/>
  <c r="A35" i="17"/>
  <c r="A34" i="17"/>
  <c r="AM51" i="36" l="1"/>
  <c r="E52" i="36"/>
  <c r="AL46" i="36"/>
  <c r="AK46" i="36"/>
  <c r="AJ46" i="36"/>
  <c r="AI46" i="36"/>
  <c r="AH46" i="36"/>
  <c r="AG46" i="36"/>
  <c r="AF46" i="36"/>
  <c r="AE46" i="36"/>
  <c r="AD46" i="36"/>
  <c r="AC46" i="36"/>
  <c r="AB46" i="36"/>
  <c r="AA46" i="36"/>
  <c r="Z46" i="36"/>
  <c r="Y46" i="36"/>
  <c r="X46" i="36"/>
  <c r="W46" i="36"/>
  <c r="V46" i="36"/>
  <c r="U46" i="36"/>
  <c r="T46" i="36"/>
  <c r="S46" i="36"/>
  <c r="R46" i="36"/>
  <c r="Q46" i="36"/>
  <c r="P46" i="36"/>
  <c r="O46" i="36"/>
  <c r="N46" i="36"/>
  <c r="M46" i="36"/>
  <c r="L46" i="36"/>
  <c r="K46" i="36"/>
  <c r="J46" i="36"/>
  <c r="I46" i="36"/>
  <c r="H46" i="36"/>
  <c r="G46" i="36"/>
  <c r="F46" i="36"/>
  <c r="E46" i="36"/>
  <c r="D46" i="36"/>
  <c r="AM45" i="36"/>
  <c r="AM44" i="36"/>
  <c r="AM43" i="36"/>
  <c r="AM42" i="36"/>
  <c r="AM41" i="36"/>
  <c r="AM40" i="36"/>
  <c r="AM39" i="36"/>
  <c r="AM38" i="36"/>
  <c r="AM37" i="36"/>
  <c r="AM36" i="36"/>
  <c r="AM35" i="36"/>
  <c r="AM34" i="36"/>
  <c r="AM33" i="36"/>
  <c r="AM32" i="36"/>
  <c r="AM31" i="36"/>
  <c r="AM30" i="36"/>
  <c r="AM29" i="36"/>
  <c r="AM28" i="36"/>
  <c r="AM27" i="36"/>
  <c r="AM26" i="36"/>
  <c r="AM25" i="36"/>
  <c r="AM24" i="36"/>
  <c r="AM23" i="36"/>
  <c r="AM22" i="36"/>
  <c r="AM21" i="36"/>
  <c r="AM20" i="36"/>
  <c r="AM19" i="36"/>
  <c r="AM18" i="36"/>
  <c r="AM17" i="36"/>
  <c r="AM16" i="36"/>
  <c r="AM15" i="36"/>
  <c r="AM14" i="36"/>
  <c r="AM13" i="36"/>
  <c r="AM12" i="36"/>
  <c r="AM11" i="36"/>
  <c r="AM46" i="36" l="1"/>
  <c r="D52" i="36"/>
  <c r="G46" i="35" l="1"/>
  <c r="G48" i="36" l="1"/>
  <c r="G47" i="36" s="1"/>
  <c r="D46" i="35"/>
  <c r="D48" i="36" l="1"/>
  <c r="D47" i="35"/>
  <c r="AN46" i="35"/>
  <c r="AP14" i="35"/>
  <c r="AP18" i="35"/>
  <c r="AP22" i="35"/>
  <c r="AP26" i="35"/>
  <c r="AP30" i="35"/>
  <c r="AP34" i="35"/>
  <c r="AP38" i="35"/>
  <c r="AP42" i="35"/>
  <c r="AP12" i="35"/>
  <c r="AP13" i="35"/>
  <c r="AP15" i="35"/>
  <c r="AP16" i="35"/>
  <c r="AP17" i="35"/>
  <c r="AP19" i="35"/>
  <c r="AP20" i="35"/>
  <c r="AP21" i="35"/>
  <c r="AP23" i="35"/>
  <c r="AP24" i="35"/>
  <c r="AP25" i="35"/>
  <c r="AP27" i="35"/>
  <c r="AP28" i="35"/>
  <c r="AP29" i="35"/>
  <c r="AP31" i="35"/>
  <c r="AP32" i="35"/>
  <c r="AP33" i="35"/>
  <c r="AP35" i="35"/>
  <c r="AP36" i="35"/>
  <c r="AP37" i="35"/>
  <c r="AP39" i="35"/>
  <c r="AP40" i="35"/>
  <c r="AP41" i="35"/>
  <c r="AP43" i="35"/>
  <c r="AP44" i="35"/>
  <c r="AP45" i="35"/>
  <c r="AM17" i="35"/>
  <c r="AM23" i="35"/>
  <c r="AM28" i="35"/>
  <c r="AM29" i="35"/>
  <c r="AM33" i="35"/>
  <c r="AM35" i="35"/>
  <c r="AM39" i="35"/>
  <c r="AM40" i="35"/>
  <c r="AM41" i="35"/>
  <c r="AM44" i="35"/>
  <c r="AM45" i="35"/>
  <c r="AM14" i="35"/>
  <c r="AM18" i="35"/>
  <c r="AM22" i="35"/>
  <c r="AM26" i="35"/>
  <c r="AM12" i="33"/>
  <c r="AM13" i="33"/>
  <c r="AM14" i="33"/>
  <c r="AM15" i="33"/>
  <c r="AM16" i="33"/>
  <c r="AM17" i="33"/>
  <c r="AM18" i="33"/>
  <c r="AM19" i="33"/>
  <c r="AM20" i="33"/>
  <c r="AM21" i="33"/>
  <c r="AM22" i="33"/>
  <c r="AM23" i="33"/>
  <c r="AM24" i="33"/>
  <c r="AM25" i="33"/>
  <c r="AM26" i="33"/>
  <c r="AM27" i="33"/>
  <c r="AM28" i="33"/>
  <c r="AM29" i="33"/>
  <c r="AM30" i="33"/>
  <c r="AM31" i="33"/>
  <c r="AM32" i="33"/>
  <c r="AM33" i="33"/>
  <c r="AM34" i="33"/>
  <c r="AM35" i="33"/>
  <c r="AM36" i="33"/>
  <c r="AM37" i="33"/>
  <c r="AM38" i="33"/>
  <c r="AM39" i="33"/>
  <c r="AM40" i="33"/>
  <c r="AM41" i="33"/>
  <c r="AM42" i="33"/>
  <c r="AM43" i="33"/>
  <c r="AM44" i="33"/>
  <c r="AM45" i="33"/>
  <c r="AM11" i="33"/>
  <c r="AO15" i="33"/>
  <c r="AO16" i="33"/>
  <c r="AO21" i="33"/>
  <c r="AM12" i="35"/>
  <c r="AM13" i="35"/>
  <c r="AM15" i="35"/>
  <c r="AM16" i="35"/>
  <c r="AM19" i="35"/>
  <c r="AM20" i="35"/>
  <c r="AM21" i="35"/>
  <c r="AM24" i="35"/>
  <c r="AM25" i="35"/>
  <c r="AM27" i="35"/>
  <c r="AM31" i="35"/>
  <c r="AM32" i="35"/>
  <c r="AM36" i="35"/>
  <c r="AM37" i="35"/>
  <c r="AM43" i="35"/>
  <c r="D47" i="36" l="1"/>
  <c r="D49" i="36"/>
  <c r="AO40" i="33"/>
  <c r="AO28" i="33"/>
  <c r="AO20" i="33"/>
  <c r="AR15" i="33"/>
  <c r="AO43" i="33"/>
  <c r="AO39" i="33"/>
  <c r="AO35" i="33"/>
  <c r="AO31" i="33"/>
  <c r="AO27" i="33"/>
  <c r="AO23" i="33"/>
  <c r="AO19" i="33"/>
  <c r="AO44" i="33"/>
  <c r="AO32" i="33"/>
  <c r="AO24" i="33"/>
  <c r="AO12" i="33"/>
  <c r="AO11" i="33"/>
  <c r="AO42" i="33"/>
  <c r="AO38" i="33"/>
  <c r="AO34" i="33"/>
  <c r="AO30" i="33"/>
  <c r="AO26" i="33"/>
  <c r="AO22" i="33"/>
  <c r="AO18" i="33"/>
  <c r="AO14" i="33"/>
  <c r="AR16" i="33"/>
  <c r="AO36" i="33"/>
  <c r="AR21" i="33"/>
  <c r="AO45" i="33"/>
  <c r="AO41" i="33"/>
  <c r="AO37" i="33"/>
  <c r="AO33" i="33"/>
  <c r="AO29" i="33"/>
  <c r="AO25" i="33"/>
  <c r="AO17" i="33"/>
  <c r="AO13" i="33"/>
  <c r="AM38" i="35"/>
  <c r="AM42" i="35"/>
  <c r="AM34" i="35"/>
  <c r="AM30" i="35"/>
  <c r="AR29" i="33" l="1"/>
  <c r="AR45" i="33"/>
  <c r="AR36" i="33"/>
  <c r="AR14" i="33"/>
  <c r="AR22" i="33"/>
  <c r="AR30" i="33"/>
  <c r="AR38" i="33"/>
  <c r="AR11" i="33"/>
  <c r="AR24" i="33"/>
  <c r="AR44" i="33"/>
  <c r="AR23" i="33"/>
  <c r="AR31" i="33"/>
  <c r="AR39" i="33"/>
  <c r="AR28" i="33"/>
  <c r="AR17" i="33"/>
  <c r="AR37" i="33"/>
  <c r="AR13" i="33"/>
  <c r="AR25" i="33"/>
  <c r="AR33" i="33"/>
  <c r="AR41" i="33"/>
  <c r="AR18" i="33"/>
  <c r="AR26" i="33"/>
  <c r="AR34" i="33"/>
  <c r="AR42" i="33"/>
  <c r="AR12" i="33"/>
  <c r="AR32" i="33"/>
  <c r="AR19" i="33"/>
  <c r="AR27" i="33"/>
  <c r="AR35" i="33"/>
  <c r="AR43" i="33"/>
  <c r="AR20" i="33"/>
  <c r="AR40" i="33"/>
  <c r="AP46" i="33"/>
  <c r="B8" i="15" l="1"/>
  <c r="B7" i="15"/>
  <c r="AQ46" i="33"/>
  <c r="AN46" i="33"/>
  <c r="AL46" i="33"/>
  <c r="AK46" i="33"/>
  <c r="AJ46" i="33"/>
  <c r="AI46" i="33"/>
  <c r="AH46" i="33"/>
  <c r="AG46" i="33"/>
  <c r="AF46" i="33"/>
  <c r="AE46" i="33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O50" i="36" l="1"/>
  <c r="AE50" i="36"/>
  <c r="AI50" i="36"/>
  <c r="K50" i="36"/>
  <c r="AA50" i="36"/>
  <c r="P50" i="36"/>
  <c r="T50" i="36"/>
  <c r="X50" i="36"/>
  <c r="AB50" i="36"/>
  <c r="AF50" i="36"/>
  <c r="AJ50" i="36"/>
  <c r="S50" i="36"/>
  <c r="L50" i="36"/>
  <c r="Q50" i="36"/>
  <c r="Y50" i="36"/>
  <c r="AC50" i="36"/>
  <c r="AG50" i="36"/>
  <c r="AK50" i="36"/>
  <c r="G50" i="36"/>
  <c r="W50" i="36"/>
  <c r="H50" i="36"/>
  <c r="I50" i="36"/>
  <c r="M50" i="36"/>
  <c r="U50" i="36"/>
  <c r="F50" i="36"/>
  <c r="J50" i="36"/>
  <c r="N50" i="36"/>
  <c r="R50" i="36"/>
  <c r="V50" i="36"/>
  <c r="Z50" i="36"/>
  <c r="AD50" i="36"/>
  <c r="AH50" i="36"/>
  <c r="AL50" i="36"/>
  <c r="AM46" i="33"/>
  <c r="AO46" i="33"/>
  <c r="AR46" i="33"/>
  <c r="AH52" i="36" l="1"/>
  <c r="U52" i="36"/>
  <c r="I52" i="36"/>
  <c r="AC52" i="36"/>
  <c r="Q52" i="36"/>
  <c r="S52" i="36"/>
  <c r="AF52" i="36"/>
  <c r="X52" i="36"/>
  <c r="P52" i="36"/>
  <c r="K52" i="36"/>
  <c r="AE52" i="36"/>
  <c r="Z52" i="36"/>
  <c r="W52" i="36"/>
  <c r="J52" i="36"/>
  <c r="AK52" i="36"/>
  <c r="AL52" i="36"/>
  <c r="V52" i="36"/>
  <c r="N52" i="36"/>
  <c r="F52" i="36"/>
  <c r="AM50" i="36"/>
  <c r="AM52" i="36" s="1"/>
  <c r="M52" i="36"/>
  <c r="H52" i="36"/>
  <c r="AG52" i="36"/>
  <c r="Y52" i="36"/>
  <c r="L52" i="36"/>
  <c r="AJ52" i="36"/>
  <c r="AB52" i="36"/>
  <c r="T52" i="36"/>
  <c r="AA52" i="36"/>
  <c r="AI52" i="36"/>
  <c r="O52" i="36"/>
  <c r="R52" i="36"/>
  <c r="AD52" i="36"/>
  <c r="G52" i="36"/>
  <c r="G49" i="36"/>
  <c r="A37" i="17"/>
  <c r="B20" i="17"/>
  <c r="A42" i="17" l="1"/>
  <c r="A38" i="17" l="1"/>
  <c r="C4" i="17" l="1"/>
  <c r="A3" i="15" l="1"/>
  <c r="AD46" i="35" l="1"/>
  <c r="AD48" i="36" s="1"/>
  <c r="AD47" i="36" l="1"/>
  <c r="AD49" i="36"/>
  <c r="AD47" i="35"/>
  <c r="AS16" i="35"/>
  <c r="AS22" i="35"/>
  <c r="AS23" i="35"/>
  <c r="AS26" i="35"/>
  <c r="AS27" i="35"/>
  <c r="AS28" i="35"/>
  <c r="AS29" i="35"/>
  <c r="AS31" i="35"/>
  <c r="AS34" i="35"/>
  <c r="AS37" i="35"/>
  <c r="AS41" i="35"/>
  <c r="AS42" i="35"/>
  <c r="AU23" i="35" l="1"/>
  <c r="AU31" i="35"/>
  <c r="AU29" i="35"/>
  <c r="AU27" i="35"/>
  <c r="AU37" i="35"/>
  <c r="AU42" i="35"/>
  <c r="AU34" i="35"/>
  <c r="AU16" i="35"/>
  <c r="AU41" i="35"/>
  <c r="AU28" i="35"/>
  <c r="AU26" i="35"/>
  <c r="AU22" i="35"/>
  <c r="AV37" i="35" l="1"/>
  <c r="AT46" i="35"/>
  <c r="AS14" i="35"/>
  <c r="AS25" i="35"/>
  <c r="AS40" i="35"/>
  <c r="AS13" i="35"/>
  <c r="AS20" i="35"/>
  <c r="AS30" i="35"/>
  <c r="AS36" i="35"/>
  <c r="AS44" i="35"/>
  <c r="AS18" i="35"/>
  <c r="AS32" i="35"/>
  <c r="AP11" i="35"/>
  <c r="AS12" i="35"/>
  <c r="AS21" i="35"/>
  <c r="AS39" i="35"/>
  <c r="AS43" i="35"/>
  <c r="AS15" i="35"/>
  <c r="AS24" i="35"/>
  <c r="AS33" i="35"/>
  <c r="AS38" i="35"/>
  <c r="AS45" i="35"/>
  <c r="AR46" i="35"/>
  <c r="AS17" i="35"/>
  <c r="AS19" i="35"/>
  <c r="AS35" i="35"/>
  <c r="AU24" i="35" l="1"/>
  <c r="AU44" i="35"/>
  <c r="AU38" i="35"/>
  <c r="AU21" i="35"/>
  <c r="AU12" i="35"/>
  <c r="AU35" i="35"/>
  <c r="AU43" i="35"/>
  <c r="AU30" i="35"/>
  <c r="AU36" i="35"/>
  <c r="AU33" i="35"/>
  <c r="AU40" i="35"/>
  <c r="AU18" i="35"/>
  <c r="AU20" i="35"/>
  <c r="AU14" i="35"/>
  <c r="AU17" i="35"/>
  <c r="AU15" i="35"/>
  <c r="AV16" i="35"/>
  <c r="AV23" i="35"/>
  <c r="AV27" i="35"/>
  <c r="AV29" i="35"/>
  <c r="AV34" i="35"/>
  <c r="AV42" i="35"/>
  <c r="AV22" i="35"/>
  <c r="AV26" i="35"/>
  <c r="AV28" i="35"/>
  <c r="AV31" i="35"/>
  <c r="AV41" i="35"/>
  <c r="AU32" i="35"/>
  <c r="AU19" i="35"/>
  <c r="AQ46" i="35"/>
  <c r="AS11" i="35"/>
  <c r="AU39" i="35"/>
  <c r="AU13" i="35"/>
  <c r="AU25" i="35"/>
  <c r="P46" i="35"/>
  <c r="P48" i="36" s="1"/>
  <c r="T46" i="35"/>
  <c r="T48" i="36" s="1"/>
  <c r="AA46" i="35"/>
  <c r="AA48" i="36" s="1"/>
  <c r="AI46" i="35"/>
  <c r="AI48" i="36" s="1"/>
  <c r="O46" i="35"/>
  <c r="O48" i="36" s="1"/>
  <c r="S46" i="35"/>
  <c r="S48" i="36" s="1"/>
  <c r="AH46" i="35"/>
  <c r="AH48" i="36" s="1"/>
  <c r="I46" i="35"/>
  <c r="I48" i="36" s="1"/>
  <c r="V46" i="35"/>
  <c r="V48" i="36" s="1"/>
  <c r="X46" i="35"/>
  <c r="X48" i="36" s="1"/>
  <c r="U46" i="35"/>
  <c r="U48" i="36" s="1"/>
  <c r="U47" i="36" l="1"/>
  <c r="U49" i="36"/>
  <c r="S47" i="36"/>
  <c r="S49" i="36"/>
  <c r="AA47" i="36"/>
  <c r="AA49" i="36"/>
  <c r="X47" i="36"/>
  <c r="X49" i="36"/>
  <c r="T47" i="36"/>
  <c r="T49" i="36"/>
  <c r="V47" i="36"/>
  <c r="V49" i="36"/>
  <c r="O47" i="36"/>
  <c r="O49" i="36"/>
  <c r="P47" i="36"/>
  <c r="P49" i="36"/>
  <c r="AH47" i="36"/>
  <c r="AH49" i="36"/>
  <c r="I47" i="36"/>
  <c r="I49" i="36"/>
  <c r="AI47" i="36"/>
  <c r="AI49" i="36"/>
  <c r="U47" i="35"/>
  <c r="T47" i="35"/>
  <c r="AH47" i="35"/>
  <c r="S47" i="35"/>
  <c r="P47" i="35"/>
  <c r="AS46" i="35"/>
  <c r="AA47" i="35"/>
  <c r="X47" i="35"/>
  <c r="V47" i="35"/>
  <c r="O47" i="35"/>
  <c r="I47" i="35"/>
  <c r="AI47" i="35"/>
  <c r="AU11" i="35"/>
  <c r="AV19" i="35"/>
  <c r="AV18" i="35"/>
  <c r="AV17" i="35"/>
  <c r="AV38" i="35"/>
  <c r="AV35" i="35"/>
  <c r="AV24" i="35"/>
  <c r="AV36" i="35"/>
  <c r="AV32" i="35"/>
  <c r="AV13" i="35"/>
  <c r="AV33" i="35"/>
  <c r="AV25" i="35"/>
  <c r="Q46" i="35"/>
  <c r="Q48" i="36" s="1"/>
  <c r="M46" i="35"/>
  <c r="M48" i="36" s="1"/>
  <c r="K46" i="35"/>
  <c r="K48" i="36" s="1"/>
  <c r="AE46" i="35"/>
  <c r="AE48" i="36" s="1"/>
  <c r="AV30" i="35"/>
  <c r="AV44" i="35"/>
  <c r="AV43" i="35"/>
  <c r="AV21" i="35"/>
  <c r="L46" i="35"/>
  <c r="L48" i="36" s="1"/>
  <c r="J46" i="35"/>
  <c r="J48" i="36" s="1"/>
  <c r="H46" i="35"/>
  <c r="H48" i="36" s="1"/>
  <c r="AL46" i="35"/>
  <c r="AL48" i="36" s="1"/>
  <c r="R46" i="35"/>
  <c r="R48" i="36" s="1"/>
  <c r="N46" i="35"/>
  <c r="N48" i="36" s="1"/>
  <c r="G47" i="35"/>
  <c r="E46" i="35"/>
  <c r="E48" i="36" s="1"/>
  <c r="AM11" i="35"/>
  <c r="AV40" i="35"/>
  <c r="AV14" i="35"/>
  <c r="AJ46" i="35"/>
  <c r="AJ48" i="36" s="1"/>
  <c r="AG46" i="35"/>
  <c r="AG48" i="36" s="1"/>
  <c r="AF46" i="35"/>
  <c r="AF48" i="36" s="1"/>
  <c r="AB46" i="35"/>
  <c r="AB48" i="36" s="1"/>
  <c r="Z46" i="35"/>
  <c r="Z48" i="36" s="1"/>
  <c r="F46" i="35"/>
  <c r="F48" i="36" s="1"/>
  <c r="AV15" i="35"/>
  <c r="AV20" i="35"/>
  <c r="AV39" i="35"/>
  <c r="AV12" i="35"/>
  <c r="AC46" i="35"/>
  <c r="AC48" i="36" s="1"/>
  <c r="Y46" i="35"/>
  <c r="Y48" i="36" s="1"/>
  <c r="W46" i="35"/>
  <c r="W48" i="36" s="1"/>
  <c r="AK46" i="35"/>
  <c r="AK48" i="36" s="1"/>
  <c r="AB47" i="36" l="1"/>
  <c r="AB49" i="36"/>
  <c r="H47" i="36"/>
  <c r="H49" i="36"/>
  <c r="AC47" i="36"/>
  <c r="AC49" i="36"/>
  <c r="AF47" i="36"/>
  <c r="AF49" i="36"/>
  <c r="N47" i="36"/>
  <c r="N49" i="36"/>
  <c r="J47" i="36"/>
  <c r="J49" i="36"/>
  <c r="M47" i="36"/>
  <c r="M49" i="36"/>
  <c r="Y47" i="36"/>
  <c r="Y49" i="36"/>
  <c r="K47" i="36"/>
  <c r="K49" i="36"/>
  <c r="AG47" i="36"/>
  <c r="AG49" i="36"/>
  <c r="R47" i="36"/>
  <c r="R49" i="36"/>
  <c r="Q47" i="36"/>
  <c r="Q49" i="36"/>
  <c r="AK47" i="36"/>
  <c r="AK49" i="36"/>
  <c r="F47" i="36"/>
  <c r="F49" i="36"/>
  <c r="L47" i="36"/>
  <c r="L49" i="36"/>
  <c r="W47" i="36"/>
  <c r="W49" i="36"/>
  <c r="Z47" i="36"/>
  <c r="Z49" i="36"/>
  <c r="AJ47" i="36"/>
  <c r="AJ49" i="36"/>
  <c r="E49" i="36"/>
  <c r="E47" i="36"/>
  <c r="AM48" i="36"/>
  <c r="AL47" i="36"/>
  <c r="AL49" i="36"/>
  <c r="AE47" i="36"/>
  <c r="AE49" i="36"/>
  <c r="W47" i="35"/>
  <c r="AJ47" i="35"/>
  <c r="AE47" i="35"/>
  <c r="E47" i="35"/>
  <c r="AB47" i="35"/>
  <c r="H47" i="35"/>
  <c r="AC47" i="35"/>
  <c r="AF47" i="35"/>
  <c r="N47" i="35"/>
  <c r="J47" i="35"/>
  <c r="M47" i="35"/>
  <c r="Z47" i="35"/>
  <c r="AL47" i="35"/>
  <c r="Y47" i="35"/>
  <c r="K47" i="35"/>
  <c r="AK47" i="35"/>
  <c r="F47" i="35"/>
  <c r="AG47" i="35"/>
  <c r="R47" i="35"/>
  <c r="L47" i="35"/>
  <c r="Q47" i="35"/>
  <c r="AM46" i="35"/>
  <c r="AV11" i="35"/>
  <c r="AM47" i="36" l="1"/>
  <c r="AN47" i="36" s="1"/>
  <c r="AO47" i="36" s="1"/>
  <c r="AM49" i="36"/>
  <c r="AM47" i="35"/>
  <c r="AU45" i="35" l="1"/>
  <c r="AO46" i="35"/>
  <c r="AP46" i="35" l="1"/>
  <c r="AV45" i="35"/>
  <c r="AU46" i="35"/>
  <c r="AV46" i="35" l="1"/>
  <c r="AN11" i="36" l="1"/>
  <c r="AO11" i="36" l="1"/>
  <c r="AN44" i="36" l="1"/>
  <c r="AO44" i="36" s="1"/>
  <c r="AN43" i="36"/>
  <c r="AO43" i="36" s="1"/>
  <c r="AN42" i="36"/>
  <c r="AO42" i="36" s="1"/>
  <c r="AN41" i="36"/>
  <c r="AO41" i="36" s="1"/>
  <c r="AN40" i="36"/>
  <c r="AO40" i="36" s="1"/>
  <c r="AN39" i="36"/>
  <c r="AO39" i="36" s="1"/>
  <c r="AN38" i="36"/>
  <c r="AO38" i="36" s="1"/>
  <c r="AN37" i="36"/>
  <c r="AO37" i="36" s="1"/>
  <c r="AN35" i="36"/>
  <c r="AO35" i="36" s="1"/>
  <c r="AN34" i="36"/>
  <c r="AO34" i="36" s="1"/>
  <c r="AN32" i="36"/>
  <c r="AO32" i="36" s="1"/>
  <c r="AN31" i="36"/>
  <c r="AO31" i="36" s="1"/>
  <c r="AN29" i="36"/>
  <c r="AO29" i="36" s="1"/>
  <c r="AN28" i="36"/>
  <c r="AO28" i="36" s="1"/>
  <c r="AN27" i="36"/>
  <c r="AO27" i="36" s="1"/>
  <c r="AN26" i="36"/>
  <c r="AO26" i="36" s="1"/>
  <c r="AN25" i="36"/>
  <c r="AO25" i="36" s="1"/>
  <c r="AN24" i="36"/>
  <c r="AO24" i="36" s="1"/>
  <c r="AN23" i="36"/>
  <c r="AO23" i="36" s="1"/>
  <c r="AN22" i="36"/>
  <c r="AO22" i="36" s="1"/>
  <c r="AN19" i="36"/>
  <c r="AO19" i="36" s="1"/>
  <c r="AN18" i="36"/>
  <c r="AO18" i="36" s="1"/>
  <c r="AN17" i="36"/>
  <c r="AO17" i="36" s="1"/>
  <c r="AN16" i="36"/>
  <c r="AO16" i="36" s="1"/>
  <c r="AN15" i="36"/>
  <c r="AO15" i="36" s="1"/>
  <c r="AN14" i="36"/>
  <c r="AO14" i="36" s="1"/>
  <c r="AN13" i="36"/>
  <c r="AO13" i="36" s="1"/>
  <c r="AN12" i="36"/>
  <c r="AO12" i="36" l="1"/>
  <c r="AN21" i="36"/>
  <c r="AO21" i="36" s="1"/>
  <c r="AN33" i="36"/>
  <c r="AO33" i="36" s="1"/>
  <c r="AN36" i="36"/>
  <c r="AO36" i="36" s="1"/>
  <c r="AN30" i="36"/>
  <c r="AO30" i="36" s="1"/>
  <c r="AN20" i="36" l="1"/>
  <c r="AO20" i="36" l="1"/>
  <c r="AN45" i="36" l="1"/>
  <c r="AO45" i="36" l="1"/>
  <c r="AN46" i="36"/>
  <c r="AN48" i="36" s="1"/>
  <c r="AO46" i="36" l="1"/>
  <c r="AO48" i="36" l="1"/>
</calcChain>
</file>

<file path=xl/comments1.xml><?xml version="1.0" encoding="utf-8"?>
<comments xmlns="http://schemas.openxmlformats.org/spreadsheetml/2006/main">
  <authors>
    <author>Author</author>
  </authors>
  <commentList>
    <comment ref="B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Transpose S37_NABuilder, Kujdes L68+L68_1
</t>
        </r>
      </text>
    </comment>
  </commentList>
</comments>
</file>

<file path=xl/sharedStrings.xml><?xml version="1.0" encoding="utf-8"?>
<sst xmlns="http://schemas.openxmlformats.org/spreadsheetml/2006/main" count="901" uniqueCount="308">
  <si>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</si>
  <si>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</si>
  <si>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</si>
  <si>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</si>
  <si>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</si>
  <si>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</si>
  <si>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</si>
  <si>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</si>
  <si>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</si>
  <si>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</si>
  <si>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</si>
  <si>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</si>
  <si>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</si>
  <si>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</si>
  <si>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</si>
  <si>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</si>
  <si>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</si>
  <si>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</si>
  <si>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</si>
  <si>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</si>
  <si>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</si>
  <si>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</si>
  <si>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</si>
  <si>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</si>
  <si>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</si>
  <si>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</si>
  <si>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</si>
  <si>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</si>
  <si>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</si>
  <si>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</si>
  <si>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</si>
  <si>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</si>
  <si>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</si>
  <si>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</si>
  <si>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</si>
  <si>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</si>
  <si>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</si>
  <si>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</si>
  <si>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</si>
  <si>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</si>
  <si>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</si>
  <si>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</si>
  <si>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</si>
  <si>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</si>
  <si>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</si>
  <si>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</si>
  <si>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</si>
  <si>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</si>
  <si>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</si>
  <si>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</si>
  <si>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</si>
  <si>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</si>
  <si>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</si>
  <si>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</si>
  <si>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</si>
  <si>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</si>
  <si>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</si>
  <si>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</si>
  <si>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</si>
  <si>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</si>
  <si>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</si>
  <si>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</si>
  <si>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</si>
  <si>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</si>
  <si>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</si>
  <si>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</si>
  <si>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</si>
  <si>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</si>
  <si>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</si>
  <si>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</si>
  <si>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</si>
  <si>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Importet (CIF)</t>
  </si>
  <si>
    <t>Marzhi i tregtisë dhe transportit</t>
  </si>
  <si>
    <t>Taksat minus subvencione mbi produktet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</si>
  <si>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</si>
  <si>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</si>
  <si>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</si>
  <si>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</si>
  <si>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</si>
  <si>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</si>
  <si>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</si>
  <si>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</si>
  <si>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</si>
  <si>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</si>
  <si>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</si>
  <si>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</si>
  <si>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</si>
  <si>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</si>
  <si>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</si>
  <si>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</si>
  <si>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</si>
  <si>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</si>
  <si>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</si>
  <si>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</si>
  <si>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</si>
  <si>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</si>
  <si>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</si>
  <si>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</si>
  <si>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</si>
  <si>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</si>
  <si>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</si>
  <si>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</si>
  <si>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</si>
  <si>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</si>
  <si>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</si>
  <si>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</si>
  <si>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</si>
  <si>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</si>
  <si>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</si>
  <si>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</si>
  <si>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</si>
  <si>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</si>
  <si>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</si>
  <si>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</si>
  <si>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</si>
  <si>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</si>
  <si>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</si>
  <si>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</si>
  <si>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</si>
  <si>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</si>
  <si>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</si>
  <si>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</si>
  <si>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</si>
  <si>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</si>
  <si>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</si>
  <si>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</si>
  <si>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</si>
  <si>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</si>
  <si>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</si>
  <si>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</si>
  <si>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</si>
  <si>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</si>
  <si>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</si>
  <si>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</si>
  <si>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</si>
  <si>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</si>
  <si>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</si>
  <si>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</si>
  <si>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</si>
  <si>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</si>
  <si>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</si>
  <si>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</si>
  <si>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</si>
  <si>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</si>
  <si>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</si>
  <si>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</si>
  <si>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</si>
  <si>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</si>
  <si>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</si>
  <si>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</si>
  <si>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</si>
  <si>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</si>
  <si>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</si>
  <si>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</si>
  <si>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</si>
  <si>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</si>
  <si>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</si>
  <si>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</si>
  <si>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</si>
  <si>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</si>
  <si>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</si>
  <si>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</si>
  <si>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</si>
  <si>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</si>
  <si>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</si>
  <si>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</si>
  <si>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</si>
  <si>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</si>
  <si>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</si>
  <si>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</si>
  <si>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</si>
  <si>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</si>
  <si>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</si>
  <si>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</si>
  <si>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</si>
  <si>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</si>
  <si>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</si>
  <si>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</si>
  <si>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</si>
  <si>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</si>
  <si>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</si>
  <si>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</si>
  <si>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</si>
  <si>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</si>
  <si>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</si>
  <si>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</si>
  <si>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</si>
  <si>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</si>
  <si>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</si>
  <si>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</si>
  <si>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</si>
  <si>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</si>
  <si>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</si>
  <si>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</si>
  <si>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</si>
  <si>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</si>
  <si>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</si>
  <si>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</si>
  <si>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</si>
  <si>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</si>
  <si>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</si>
  <si>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</si>
  <si>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</si>
  <si>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</si>
  <si>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</si>
  <si>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</si>
  <si>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</si>
  <si>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</si>
  <si>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</si>
  <si>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</si>
  <si>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</si>
  <si>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</si>
  <si>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</si>
  <si>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</si>
  <si>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</si>
  <si>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</si>
  <si>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</si>
  <si>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</si>
  <si>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</si>
  <si>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</si>
  <si>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</si>
  <si>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</si>
  <si>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</si>
  <si>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</si>
  <si>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</si>
  <si>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</si>
  <si>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</si>
  <si>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</si>
  <si>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</si>
  <si>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</si>
  <si>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</si>
  <si>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</si>
  <si>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</si>
  <si>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</si>
  <si>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</si>
  <si>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</si>
  <si>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</si>
  <si>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</si>
  <si>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</si>
  <si>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</si>
  <si>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</si>
  <si>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</si>
  <si>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</si>
  <si>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</si>
  <si>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</si>
  <si>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</si>
  <si>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</si>
  <si>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</si>
  <si>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</si>
  <si>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</si>
  <si>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</si>
  <si>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</si>
  <si>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</si>
  <si>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</si>
  <si>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</si>
  <si>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</si>
  <si>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</si>
  <si>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</si>
  <si>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</si>
  <si>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</si>
  <si>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</si>
  <si>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</si>
  <si>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</si>
  <si>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</si>
  <si>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</si>
  <si>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</si>
  <si>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 xml:space="preserve">  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</si>
  <si>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</si>
  <si>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</si>
  <si>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</si>
  <si>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</si>
  <si>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</si>
  <si>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</si>
  <si>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</si>
  <si>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</si>
  <si>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</si>
  <si>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</si>
  <si>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</si>
  <si>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</si>
  <si>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</si>
  <si>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</si>
  <si>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</si>
  <si>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Tabela Input-Output me çmime bazë (industri x industri)</t>
  </si>
  <si>
    <t>Symmetric Input-Output Table at basic prices (industry x  industry)</t>
  </si>
  <si>
    <t xml:space="preserve">            35x35</t>
  </si>
  <si>
    <t>Kërkesa Finale me çmime bazë</t>
  </si>
  <si>
    <t xml:space="preserve"> Përdorimet gjithsej me çmime bazë</t>
  </si>
  <si>
    <t>Final Demand at basic prices</t>
  </si>
  <si>
    <t>Total use at basic prices</t>
  </si>
  <si>
    <t>Konsumi Ndërmjetës me çmime bazë</t>
  </si>
  <si>
    <t xml:space="preserve">Total </t>
  </si>
  <si>
    <t>Taksa neto mbi produktet</t>
  </si>
  <si>
    <t>P2</t>
  </si>
  <si>
    <t>Konsumit Ndërmjetës /Përdorimet finale me çmime tregu</t>
  </si>
  <si>
    <t>Total intermediate consumption/Final use at purchasers' prices</t>
  </si>
  <si>
    <t>Vlera e Shtuar me çmime bazë</t>
  </si>
  <si>
    <t>Value added at basic prices</t>
  </si>
  <si>
    <t>P1</t>
  </si>
  <si>
    <t>Prodhimi me çmime bazë</t>
  </si>
  <si>
    <t>Output at basic prices</t>
  </si>
  <si>
    <t>Importet CIF</t>
  </si>
  <si>
    <t>Imports CIF</t>
  </si>
  <si>
    <t>Burimet me çmime bazë</t>
  </si>
  <si>
    <t>Supply at basic prices</t>
  </si>
  <si>
    <t>Viti 2020 (me çmime korrente)</t>
  </si>
  <si>
    <t>Year 2020 (at current prices)</t>
  </si>
  <si>
    <t>Viti 2020</t>
  </si>
  <si>
    <t>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</si>
</sst>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IR£&quot;#,##0;\-&quot;IR£&quot;#,##0"/>
    <numFmt numFmtId="166" formatCode="mmmm\ d\,\ yyyy"/>
    <numFmt numFmtId="167" formatCode="_-* #,##0_?_._-;\-* #,##0_?_._-;_-* &quot;-&quot;_?_._-;_-@_-"/>
    <numFmt numFmtId="168" formatCode="_-* #,##0.00_?_._-;\-* #,##0.00_?_._-;_-* &quot;-&quot;??_?_._-;_-@_-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##\ ###\ ###\ "/>
    <numFmt numFmtId="188" formatCode="###\ ###\ ###\ ###"/>
    <numFmt numFmtId="189" formatCode="_(* #,##0_);_(* \(#,##0\);_(* &quot;-&quot;??_);_(@_)"/>
    <numFmt numFmtId="190" formatCode="_(* #,##0.000_);_(* \(#,##0.000\);_(* &quot;-&quot;??_);_(@_)"/>
    <numFmt numFmtId="191" formatCode="_(* #,##0.0000_);_(* \(#,##0.0000\);_(* &quot;-&quot;??_);_(@_)"/>
    <numFmt numFmtId="192" formatCode="_(* #,##0.00000_);_(* \(#,##0.00000\);_(* &quot;-&quot;??_);_(@_)"/>
    <numFmt numFmtId="193" formatCode="_(* #,##0.00000000000000_);_(* \(#,##0.00000000000000\);_(* &quot;-&quot;??_);_(@_)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" fillId="0" borderId="0"/>
    <xf numFmtId="43" fontId="3" fillId="0" borderId="0" applyFont="0" applyFill="0" applyBorder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69" fontId="43" fillId="0" borderId="0"/>
    <xf numFmtId="49" fontId="43" fillId="0" borderId="0"/>
    <xf numFmtId="170" fontId="43" fillId="0" borderId="0">
      <alignment horizontal="center"/>
    </xf>
    <xf numFmtId="171" fontId="43" fillId="0" borderId="0"/>
    <xf numFmtId="172" fontId="43" fillId="0" borderId="0"/>
    <xf numFmtId="173" fontId="43" fillId="0" borderId="0"/>
    <xf numFmtId="174" fontId="44" fillId="0" borderId="0"/>
    <xf numFmtId="175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6" fontId="45" fillId="0" borderId="0"/>
    <xf numFmtId="177" fontId="44" fillId="0" borderId="0"/>
    <xf numFmtId="178" fontId="43" fillId="0" borderId="0"/>
    <xf numFmtId="179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0" fontId="45" fillId="0" borderId="0"/>
    <xf numFmtId="181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2" fontId="43" fillId="0" borderId="0"/>
    <xf numFmtId="183" fontId="43" fillId="0" borderId="0">
      <alignment horizontal="center"/>
    </xf>
    <xf numFmtId="184" fontId="43" fillId="0" borderId="0">
      <alignment horizontal="center"/>
    </xf>
    <xf numFmtId="185" fontId="43" fillId="0" borderId="0"/>
    <xf numFmtId="186" fontId="43" fillId="0" borderId="0">
      <alignment horizontal="center"/>
    </xf>
    <xf numFmtId="0" fontId="43" fillId="0" borderId="4"/>
    <xf numFmtId="169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6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3" fillId="28" borderId="27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1" fontId="3" fillId="0" borderId="35" xfId="202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202" applyNumberFormat="1" applyFont="1" applyFill="1" applyBorder="1" applyAlignment="1" applyProtection="1">
      <alignment horizontal="left" vertical="center"/>
    </xf>
    <xf numFmtId="0" fontId="3" fillId="0" borderId="42" xfId="202" applyNumberFormat="1" applyFont="1" applyFill="1" applyBorder="1" applyAlignment="1" applyProtection="1">
      <alignment horizontal="left" vertical="center"/>
    </xf>
    <xf numFmtId="3" fontId="61" fillId="27" borderId="33" xfId="202" applyNumberFormat="1" applyFont="1" applyFill="1" applyBorder="1" applyAlignment="1">
      <alignment vertical="center"/>
    </xf>
    <xf numFmtId="3" fontId="61" fillId="27" borderId="34" xfId="202" applyNumberFormat="1" applyFont="1" applyFill="1" applyBorder="1" applyAlignment="1">
      <alignment vertical="center"/>
    </xf>
    <xf numFmtId="3" fontId="61" fillId="27" borderId="36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8" xfId="202" applyNumberFormat="1" applyFont="1" applyFill="1" applyBorder="1" applyAlignment="1">
      <alignment horizontal="center" vertical="center" wrapText="1"/>
    </xf>
    <xf numFmtId="1" fontId="3" fillId="26" borderId="29" xfId="202" applyNumberFormat="1" applyFont="1" applyFill="1" applyBorder="1" applyAlignment="1">
      <alignment horizontal="center" vertical="center" wrapText="1"/>
    </xf>
    <xf numFmtId="3" fontId="61" fillId="27" borderId="30" xfId="202" applyNumberFormat="1" applyFont="1" applyFill="1" applyBorder="1" applyAlignment="1">
      <alignment vertical="center"/>
    </xf>
    <xf numFmtId="1" fontId="3" fillId="26" borderId="28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3" xfId="202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60" fillId="0" borderId="43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 applyProtection="1">
      <alignment horizontal="center" vertical="center"/>
      <protection locked="0"/>
    </xf>
    <xf numFmtId="1" fontId="60" fillId="0" borderId="26" xfId="202" applyNumberFormat="1" applyFont="1" applyBorder="1" applyAlignment="1" applyProtection="1">
      <alignment horizontal="center" vertical="center"/>
      <protection locked="0"/>
    </xf>
    <xf numFmtId="1" fontId="60" fillId="0" borderId="35" xfId="202" applyNumberFormat="1" applyFont="1" applyBorder="1" applyAlignment="1">
      <alignment horizontal="center" vertical="center"/>
    </xf>
    <xf numFmtId="0" fontId="3" fillId="28" borderId="45" xfId="202" applyNumberFormat="1" applyFont="1" applyFill="1" applyBorder="1" applyAlignment="1" applyProtection="1">
      <alignment horizontal="left" vertical="center"/>
    </xf>
    <xf numFmtId="1" fontId="60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9" xfId="202" applyNumberFormat="1" applyFont="1" applyFill="1" applyBorder="1" applyAlignment="1">
      <alignment horizontal="center" vertical="center" wrapText="1"/>
    </xf>
    <xf numFmtId="3" fontId="61" fillId="27" borderId="46" xfId="202" applyNumberFormat="1" applyFont="1" applyFill="1" applyBorder="1" applyAlignment="1">
      <alignment vertical="center"/>
    </xf>
    <xf numFmtId="1" fontId="3" fillId="26" borderId="26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1" fontId="3" fillId="26" borderId="48" xfId="202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left"/>
    </xf>
    <xf numFmtId="0" fontId="62" fillId="0" borderId="0" xfId="1" applyFont="1" applyAlignment="1"/>
    <xf numFmtId="0" fontId="63" fillId="0" borderId="0" xfId="202" applyFont="1" applyBorder="1" applyAlignment="1">
      <alignment vertical="center"/>
    </xf>
    <xf numFmtId="1" fontId="60" fillId="0" borderId="26" xfId="202" applyNumberFormat="1" applyFont="1" applyBorder="1" applyAlignment="1">
      <alignment horizontal="center" vertical="center"/>
    </xf>
    <xf numFmtId="1" fontId="3" fillId="26" borderId="51" xfId="202" applyNumberFormat="1" applyFont="1" applyFill="1" applyBorder="1" applyAlignment="1">
      <alignment horizontal="center" vertical="center" wrapText="1"/>
    </xf>
    <xf numFmtId="0" fontId="66" fillId="0" borderId="0" xfId="202" applyFont="1" applyBorder="1" applyAlignment="1">
      <alignment vertical="center"/>
    </xf>
    <xf numFmtId="188" fontId="67" fillId="26" borderId="15" xfId="0" applyNumberFormat="1" applyFont="1" applyFill="1" applyBorder="1"/>
    <xf numFmtId="0" fontId="55" fillId="0" borderId="52" xfId="202" applyFont="1" applyBorder="1" applyAlignment="1">
      <alignment vertical="center"/>
    </xf>
    <xf numFmtId="0" fontId="54" fillId="0" borderId="53" xfId="202" applyFont="1" applyBorder="1" applyAlignment="1">
      <alignment vertical="center"/>
    </xf>
    <xf numFmtId="0" fontId="65" fillId="29" borderId="54" xfId="0" applyFont="1" applyFill="1" applyBorder="1" applyAlignment="1">
      <alignment vertical="center" wrapText="1"/>
    </xf>
    <xf numFmtId="0" fontId="65" fillId="29" borderId="53" xfId="0" applyFont="1" applyFill="1" applyBorder="1" applyAlignment="1">
      <alignment vertical="center" wrapText="1"/>
    </xf>
    <xf numFmtId="0" fontId="65" fillId="29" borderId="17" xfId="0" applyFont="1" applyFill="1" applyBorder="1" applyAlignment="1">
      <alignment vertical="center" wrapText="1"/>
    </xf>
    <xf numFmtId="0" fontId="65" fillId="29" borderId="58" xfId="0" applyFont="1" applyFill="1" applyBorder="1" applyAlignment="1">
      <alignment vertical="center" wrapText="1"/>
    </xf>
    <xf numFmtId="188" fontId="67" fillId="26" borderId="59" xfId="0" applyNumberFormat="1" applyFont="1" applyFill="1" applyBorder="1"/>
    <xf numFmtId="188" fontId="67" fillId="26" borderId="60" xfId="0" applyNumberFormat="1" applyFont="1" applyFill="1" applyBorder="1"/>
    <xf numFmtId="189" fontId="54" fillId="0" borderId="0" xfId="206" applyNumberFormat="1" applyFont="1" applyBorder="1" applyAlignment="1">
      <alignment vertical="center"/>
    </xf>
    <xf numFmtId="0" fontId="68" fillId="29" borderId="30" xfId="0" applyFont="1" applyFill="1" applyBorder="1" applyAlignment="1">
      <alignment horizontal="left"/>
    </xf>
    <xf numFmtId="189" fontId="54" fillId="0" borderId="0" xfId="206" applyNumberFormat="1" applyFont="1" applyFill="1" applyBorder="1" applyAlignment="1">
      <alignment vertical="center"/>
    </xf>
    <xf numFmtId="43" fontId="54" fillId="0" borderId="0" xfId="206" applyFont="1" applyFill="1" applyBorder="1" applyAlignment="1">
      <alignment vertical="center"/>
    </xf>
    <xf numFmtId="188" fontId="67" fillId="26" borderId="62" xfId="0" applyNumberFormat="1" applyFont="1" applyFill="1" applyBorder="1"/>
    <xf numFmtId="188" fontId="67" fillId="0" borderId="63" xfId="0" applyNumberFormat="1" applyFont="1" applyBorder="1"/>
    <xf numFmtId="188" fontId="67" fillId="26" borderId="64" xfId="0" applyNumberFormat="1" applyFont="1" applyFill="1" applyBorder="1"/>
    <xf numFmtId="188" fontId="67" fillId="26" borderId="65" xfId="0" applyNumberFormat="1" applyFont="1" applyFill="1" applyBorder="1"/>
    <xf numFmtId="188" fontId="67" fillId="26" borderId="66" xfId="0" applyNumberFormat="1" applyFont="1" applyFill="1" applyBorder="1"/>
    <xf numFmtId="188" fontId="67" fillId="26" borderId="67" xfId="0" applyNumberFormat="1" applyFont="1" applyFill="1" applyBorder="1"/>
    <xf numFmtId="188" fontId="67" fillId="26" borderId="68" xfId="0" applyNumberFormat="1" applyFont="1" applyFill="1" applyBorder="1"/>
    <xf numFmtId="188" fontId="67" fillId="26" borderId="69" xfId="0" applyNumberFormat="1" applyFont="1" applyFill="1" applyBorder="1"/>
    <xf numFmtId="188" fontId="67" fillId="26" borderId="63" xfId="0" applyNumberFormat="1" applyFont="1" applyFill="1" applyBorder="1"/>
    <xf numFmtId="188" fontId="67" fillId="26" borderId="61" xfId="0" applyNumberFormat="1" applyFont="1" applyFill="1" applyBorder="1"/>
    <xf numFmtId="188" fontId="67" fillId="26" borderId="71" xfId="0" applyNumberFormat="1" applyFont="1" applyFill="1" applyBorder="1"/>
    <xf numFmtId="187" fontId="3" fillId="25" borderId="72" xfId="202" applyNumberFormat="1" applyFont="1" applyFill="1" applyBorder="1" applyAlignment="1" applyProtection="1">
      <alignment horizontal="right" vertical="center"/>
      <protection locked="0"/>
    </xf>
    <xf numFmtId="187" fontId="3" fillId="25" borderId="73" xfId="202" applyNumberFormat="1" applyFont="1" applyFill="1" applyBorder="1" applyAlignment="1" applyProtection="1">
      <alignment horizontal="right" vertical="center"/>
      <protection locked="0"/>
    </xf>
    <xf numFmtId="187" fontId="3" fillId="25" borderId="74" xfId="202" applyNumberFormat="1" applyFont="1" applyFill="1" applyBorder="1" applyAlignment="1" applyProtection="1">
      <alignment horizontal="right" vertical="center"/>
      <protection locked="0"/>
    </xf>
    <xf numFmtId="188" fontId="54" fillId="0" borderId="0" xfId="202" applyNumberFormat="1" applyFont="1" applyFill="1" applyBorder="1" applyAlignment="1">
      <alignment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left" vertical="center"/>
    </xf>
    <xf numFmtId="0" fontId="3" fillId="0" borderId="70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75" xfId="202" applyNumberFormat="1" applyFont="1" applyFill="1" applyBorder="1" applyAlignment="1" applyProtection="1">
      <alignment horizontal="left" vertical="center"/>
    </xf>
    <xf numFmtId="0" fontId="3" fillId="28" borderId="76" xfId="202" applyNumberFormat="1" applyFont="1" applyFill="1" applyBorder="1" applyAlignment="1" applyProtection="1">
      <alignment horizontal="left" vertical="center"/>
    </xf>
    <xf numFmtId="0" fontId="3" fillId="0" borderId="77" xfId="202" applyNumberFormat="1" applyFont="1" applyFill="1" applyBorder="1" applyAlignment="1" applyProtection="1">
      <alignment horizontal="left" vertical="center"/>
    </xf>
    <xf numFmtId="188" fontId="67" fillId="26" borderId="40" xfId="0" applyNumberFormat="1" applyFont="1" applyFill="1" applyBorder="1"/>
    <xf numFmtId="188" fontId="67" fillId="26" borderId="37" xfId="0" applyNumberFormat="1" applyFont="1" applyFill="1" applyBorder="1"/>
    <xf numFmtId="188" fontId="67" fillId="26" borderId="0" xfId="0" applyNumberFormat="1" applyFont="1" applyFill="1" applyBorder="1"/>
    <xf numFmtId="188" fontId="67" fillId="26" borderId="78" xfId="0" applyNumberFormat="1" applyFont="1" applyFill="1" applyBorder="1"/>
    <xf numFmtId="188" fontId="67" fillId="26" borderId="19" xfId="0" applyNumberFormat="1" applyFont="1" applyFill="1" applyBorder="1"/>
    <xf numFmtId="188" fontId="67" fillId="26" borderId="75" xfId="0" applyNumberFormat="1" applyFont="1" applyFill="1" applyBorder="1"/>
    <xf numFmtId="188" fontId="67" fillId="26" borderId="38" xfId="0" applyNumberFormat="1" applyFont="1" applyFill="1" applyBorder="1" applyAlignment="1">
      <alignment horizontal="left"/>
    </xf>
    <xf numFmtId="188" fontId="67" fillId="26" borderId="63" xfId="0" applyNumberFormat="1" applyFont="1" applyFill="1" applyBorder="1" applyAlignment="1">
      <alignment horizontal="left"/>
    </xf>
    <xf numFmtId="189" fontId="70" fillId="0" borderId="0" xfId="206" applyNumberFormat="1" applyFont="1" applyFill="1" applyBorder="1" applyAlignment="1">
      <alignment vertical="center"/>
    </xf>
    <xf numFmtId="189" fontId="54" fillId="0" borderId="0" xfId="202" applyNumberFormat="1" applyFont="1" applyFill="1" applyBorder="1" applyAlignment="1">
      <alignment vertical="center"/>
    </xf>
    <xf numFmtId="190" fontId="54" fillId="0" borderId="0" xfId="206" applyNumberFormat="1" applyFont="1" applyFill="1" applyBorder="1" applyAlignment="1">
      <alignment vertical="center"/>
    </xf>
    <xf numFmtId="0" fontId="37" fillId="0" borderId="0" xfId="0" applyFont="1" applyFill="1"/>
    <xf numFmtId="43" fontId="70" fillId="0" borderId="0" xfId="206" applyFont="1" applyFill="1" applyBorder="1" applyAlignment="1">
      <alignment vertical="center"/>
    </xf>
    <xf numFmtId="10" fontId="54" fillId="0" borderId="0" xfId="207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71" fillId="0" borderId="30" xfId="0" applyFont="1" applyFill="1" applyBorder="1"/>
    <xf numFmtId="0" fontId="71" fillId="0" borderId="30" xfId="0" applyFont="1" applyBorder="1"/>
    <xf numFmtId="0" fontId="39" fillId="0" borderId="0" xfId="157" applyFill="1" applyAlignment="1" applyProtection="1"/>
    <xf numFmtId="3" fontId="61" fillId="27" borderId="4" xfId="202" applyNumberFormat="1" applyFont="1" applyFill="1" applyBorder="1" applyAlignment="1">
      <alignment vertical="center"/>
    </xf>
    <xf numFmtId="43" fontId="54" fillId="0" borderId="0" xfId="206" applyFont="1" applyBorder="1" applyAlignment="1">
      <alignment vertical="center"/>
    </xf>
    <xf numFmtId="188" fontId="67" fillId="0" borderId="79" xfId="0" applyNumberFormat="1" applyFont="1" applyBorder="1"/>
    <xf numFmtId="188" fontId="67" fillId="0" borderId="80" xfId="0" applyNumberFormat="1" applyFont="1" applyBorder="1"/>
    <xf numFmtId="188" fontId="67" fillId="0" borderId="66" xfId="0" applyNumberFormat="1" applyFont="1" applyBorder="1"/>
    <xf numFmtId="188" fontId="67" fillId="0" borderId="65" xfId="0" applyNumberFormat="1" applyFont="1" applyBorder="1"/>
    <xf numFmtId="188" fontId="67" fillId="26" borderId="3" xfId="0" applyNumberFormat="1" applyFont="1" applyFill="1" applyBorder="1"/>
    <xf numFmtId="188" fontId="67" fillId="26" borderId="26" xfId="0" applyNumberFormat="1" applyFont="1" applyFill="1" applyBorder="1"/>
    <xf numFmtId="188" fontId="67" fillId="26" borderId="29" xfId="0" applyNumberFormat="1" applyFont="1" applyFill="1" applyBorder="1"/>
    <xf numFmtId="188" fontId="67" fillId="26" borderId="48" xfId="0" applyNumberFormat="1" applyFont="1" applyFill="1" applyBorder="1"/>
    <xf numFmtId="188" fontId="67" fillId="26" borderId="81" xfId="0" applyNumberFormat="1" applyFont="1" applyFill="1" applyBorder="1"/>
    <xf numFmtId="191" fontId="54" fillId="0" borderId="0" xfId="206" applyNumberFormat="1" applyFont="1" applyFill="1" applyBorder="1" applyAlignment="1">
      <alignment vertical="center"/>
    </xf>
    <xf numFmtId="192" fontId="54" fillId="0" borderId="0" xfId="206" applyNumberFormat="1" applyFont="1" applyFill="1" applyBorder="1" applyAlignment="1">
      <alignment vertical="center"/>
    </xf>
    <xf numFmtId="1" fontId="54" fillId="0" borderId="0" xfId="202" applyNumberFormat="1" applyFont="1" applyBorder="1" applyAlignment="1">
      <alignment horizontal="left" vertical="center"/>
    </xf>
    <xf numFmtId="0" fontId="4" fillId="0" borderId="0" xfId="202" applyFont="1" applyFill="1" applyBorder="1" applyAlignment="1" applyProtection="1"/>
    <xf numFmtId="1" fontId="54" fillId="0" borderId="53" xfId="202" applyNumberFormat="1" applyFont="1" applyBorder="1" applyAlignment="1">
      <alignment vertical="center"/>
    </xf>
    <xf numFmtId="0" fontId="66" fillId="0" borderId="53" xfId="202" applyFont="1" applyBorder="1" applyAlignment="1">
      <alignment vertical="center"/>
    </xf>
    <xf numFmtId="0" fontId="54" fillId="0" borderId="58" xfId="202" applyFont="1" applyBorder="1" applyAlignment="1">
      <alignment vertical="center"/>
    </xf>
    <xf numFmtId="1" fontId="3" fillId="0" borderId="0" xfId="202" applyNumberFormat="1" applyFont="1" applyFill="1" applyBorder="1" applyAlignment="1">
      <alignment horizontal="center" vertical="center" wrapText="1"/>
    </xf>
    <xf numFmtId="1" fontId="3" fillId="0" borderId="82" xfId="202" applyNumberFormat="1" applyFont="1" applyFill="1" applyBorder="1" applyAlignment="1">
      <alignment horizontal="center" vertical="center" wrapText="1"/>
    </xf>
    <xf numFmtId="188" fontId="67" fillId="0" borderId="15" xfId="0" applyNumberFormat="1" applyFont="1" applyBorder="1"/>
    <xf numFmtId="188" fontId="67" fillId="0" borderId="83" xfId="0" applyNumberFormat="1" applyFont="1" applyBorder="1"/>
    <xf numFmtId="188" fontId="67" fillId="26" borderId="84" xfId="0" applyNumberFormat="1" applyFont="1" applyFill="1" applyBorder="1"/>
    <xf numFmtId="0" fontId="3" fillId="0" borderId="85" xfId="202" applyNumberFormat="1" applyFont="1" applyFill="1" applyBorder="1" applyAlignment="1" applyProtection="1">
      <alignment horizontal="left" vertical="center"/>
    </xf>
    <xf numFmtId="3" fontId="3" fillId="28" borderId="86" xfId="202" applyNumberFormat="1" applyFont="1" applyFill="1" applyBorder="1" applyAlignment="1" applyProtection="1">
      <alignment horizontal="left" vertical="center"/>
      <protection locked="0"/>
    </xf>
    <xf numFmtId="3" fontId="3" fillId="28" borderId="87" xfId="202" applyNumberFormat="1" applyFont="1" applyFill="1" applyBorder="1" applyAlignment="1" applyProtection="1">
      <alignment horizontal="left" vertical="center"/>
      <protection locked="0"/>
    </xf>
    <xf numFmtId="3" fontId="3" fillId="28" borderId="88" xfId="202" applyNumberFormat="1" applyFont="1" applyFill="1" applyBorder="1" applyAlignment="1" applyProtection="1">
      <alignment horizontal="left" vertical="center"/>
      <protection locked="0"/>
    </xf>
    <xf numFmtId="188" fontId="67" fillId="26" borderId="89" xfId="0" applyNumberFormat="1" applyFont="1" applyFill="1" applyBorder="1"/>
    <xf numFmtId="188" fontId="67" fillId="26" borderId="90" xfId="0" applyNumberFormat="1" applyFont="1" applyFill="1" applyBorder="1"/>
    <xf numFmtId="188" fontId="67" fillId="26" borderId="91" xfId="0" applyNumberFormat="1" applyFont="1" applyFill="1" applyBorder="1"/>
    <xf numFmtId="0" fontId="3" fillId="0" borderId="0" xfId="202" applyNumberFormat="1" applyFont="1" applyFill="1" applyBorder="1" applyAlignment="1" applyProtection="1">
      <alignment horizontal="left" vertical="center"/>
    </xf>
    <xf numFmtId="188" fontId="67" fillId="29" borderId="15" xfId="0" applyNumberFormat="1" applyFont="1" applyFill="1" applyBorder="1"/>
    <xf numFmtId="3" fontId="3" fillId="28" borderId="87" xfId="202" applyNumberFormat="1" applyFont="1" applyFill="1" applyBorder="1" applyAlignment="1" applyProtection="1">
      <alignment horizontal="right" vertical="center"/>
    </xf>
    <xf numFmtId="3" fontId="3" fillId="28" borderId="91" xfId="202" applyNumberFormat="1" applyFont="1" applyFill="1" applyBorder="1" applyAlignment="1" applyProtection="1">
      <alignment horizontal="right" vertical="center"/>
    </xf>
    <xf numFmtId="3" fontId="3" fillId="28" borderId="92" xfId="202" applyNumberFormat="1" applyFont="1" applyFill="1" applyBorder="1" applyAlignment="1" applyProtection="1">
      <alignment horizontal="right" vertical="center"/>
    </xf>
    <xf numFmtId="187" fontId="3" fillId="25" borderId="93" xfId="202" applyNumberFormat="1" applyFont="1" applyFill="1" applyBorder="1" applyAlignment="1" applyProtection="1">
      <alignment horizontal="right" vertical="center"/>
      <protection locked="0"/>
    </xf>
    <xf numFmtId="187" fontId="3" fillId="25" borderId="94" xfId="202" applyNumberFormat="1" applyFont="1" applyFill="1" applyBorder="1" applyAlignment="1" applyProtection="1">
      <alignment horizontal="right" vertical="center"/>
      <protection locked="0"/>
    </xf>
    <xf numFmtId="187" fontId="3" fillId="28" borderId="95" xfId="0" applyNumberFormat="1" applyFont="1" applyFill="1" applyBorder="1" applyAlignment="1" applyProtection="1">
      <alignment horizontal="right" vertical="center"/>
    </xf>
    <xf numFmtId="3" fontId="3" fillId="28" borderId="45" xfId="202" applyNumberFormat="1" applyFont="1" applyFill="1" applyBorder="1" applyAlignment="1" applyProtection="1">
      <alignment horizontal="left" vertical="center"/>
      <protection locked="0"/>
    </xf>
    <xf numFmtId="3" fontId="3" fillId="28" borderId="96" xfId="202" applyNumberFormat="1" applyFont="1" applyFill="1" applyBorder="1" applyAlignment="1" applyProtection="1">
      <alignment horizontal="left" vertical="center"/>
      <protection locked="0"/>
    </xf>
    <xf numFmtId="3" fontId="3" fillId="28" borderId="27" xfId="202" applyNumberFormat="1" applyFont="1" applyFill="1" applyBorder="1" applyAlignment="1" applyProtection="1">
      <alignment horizontal="left" vertical="center"/>
      <protection locked="0"/>
    </xf>
    <xf numFmtId="187" fontId="3" fillId="28" borderId="97" xfId="0" applyNumberFormat="1" applyFont="1" applyFill="1" applyBorder="1" applyAlignment="1" applyProtection="1">
      <alignment horizontal="right" vertical="center"/>
    </xf>
    <xf numFmtId="187" fontId="3" fillId="28" borderId="64" xfId="0" applyNumberFormat="1" applyFont="1" applyFill="1" applyBorder="1" applyAlignment="1" applyProtection="1">
      <alignment horizontal="right" vertical="center"/>
    </xf>
    <xf numFmtId="187" fontId="3" fillId="28" borderId="59" xfId="0" applyNumberFormat="1" applyFont="1" applyFill="1" applyBorder="1" applyAlignment="1" applyProtection="1">
      <alignment horizontal="right" vertical="center"/>
    </xf>
    <xf numFmtId="187" fontId="3" fillId="28" borderId="62" xfId="0" applyNumberFormat="1" applyFont="1" applyFill="1" applyBorder="1" applyAlignment="1" applyProtection="1">
      <alignment horizontal="right" vertical="center"/>
    </xf>
    <xf numFmtId="187" fontId="3" fillId="28" borderId="78" xfId="0" applyNumberFormat="1" applyFont="1" applyFill="1" applyBorder="1" applyAlignment="1" applyProtection="1">
      <alignment horizontal="right" vertical="center"/>
    </xf>
    <xf numFmtId="187" fontId="3" fillId="25" borderId="98" xfId="202" applyNumberFormat="1" applyFont="1" applyFill="1" applyBorder="1" applyAlignment="1" applyProtection="1">
      <alignment horizontal="right" vertical="center"/>
      <protection locked="0"/>
    </xf>
    <xf numFmtId="189" fontId="54" fillId="0" borderId="0" xfId="206" applyNumberFormat="1" applyFont="1" applyFill="1" applyAlignment="1">
      <alignment vertical="center"/>
    </xf>
    <xf numFmtId="43" fontId="54" fillId="0" borderId="0" xfId="206" applyNumberFormat="1" applyFont="1" applyFill="1" applyBorder="1" applyAlignment="1">
      <alignment vertical="center"/>
    </xf>
    <xf numFmtId="0" fontId="0" fillId="0" borderId="0" xfId="0" applyNumberFormat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43" fontId="0" fillId="0" borderId="0" xfId="206" applyNumberFormat="1" applyFont="1" applyAlignment="1" applyProtection="1">
      <alignment vertical="center"/>
    </xf>
    <xf numFmtId="43" fontId="54" fillId="0" borderId="0" xfId="202" applyNumberFormat="1" applyFont="1" applyFill="1" applyBorder="1" applyAlignment="1">
      <alignment vertical="center"/>
    </xf>
    <xf numFmtId="0" fontId="54" fillId="30" borderId="0" xfId="202" applyFont="1" applyFill="1" applyBorder="1" applyAlignment="1">
      <alignment vertical="center"/>
    </xf>
    <xf numFmtId="193" fontId="54" fillId="0" borderId="0" xfId="206" applyNumberFormat="1" applyFont="1" applyBorder="1" applyAlignment="1">
      <alignment vertical="center"/>
    </xf>
    <xf numFmtId="3" fontId="3" fillId="28" borderId="75" xfId="202" applyNumberFormat="1" applyFont="1" applyFill="1" applyBorder="1" applyAlignment="1" applyProtection="1">
      <alignment horizontal="right" vertical="center"/>
    </xf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5" fillId="29" borderId="56" xfId="0" applyFont="1" applyFill="1" applyBorder="1" applyAlignment="1">
      <alignment horizontal="center" vertical="center" wrapText="1"/>
    </xf>
    <xf numFmtId="0" fontId="65" fillId="29" borderId="57" xfId="0" applyFont="1" applyFill="1" applyBorder="1" applyAlignment="1">
      <alignment horizontal="center" vertical="center" wrapText="1"/>
    </xf>
    <xf numFmtId="0" fontId="59" fillId="0" borderId="18" xfId="202" applyFont="1" applyBorder="1" applyAlignment="1">
      <alignment horizontal="left" vertical="center"/>
    </xf>
    <xf numFmtId="0" fontId="59" fillId="0" borderId="25" xfId="202" applyFont="1" applyBorder="1" applyAlignment="1">
      <alignment horizontal="left" vertical="center"/>
    </xf>
    <xf numFmtId="0" fontId="59" fillId="0" borderId="44" xfId="202" applyFont="1" applyBorder="1" applyAlignment="1">
      <alignment horizontal="left" vertical="center"/>
    </xf>
    <xf numFmtId="0" fontId="59" fillId="0" borderId="31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5" fillId="29" borderId="54" xfId="0" applyFont="1" applyFill="1" applyBorder="1" applyAlignment="1">
      <alignment horizontal="center" vertical="center" wrapText="1"/>
    </xf>
    <xf numFmtId="0" fontId="65" fillId="29" borderId="53" xfId="0" applyFont="1" applyFill="1" applyBorder="1" applyAlignment="1">
      <alignment horizontal="center" vertical="center" wrapText="1"/>
    </xf>
    <xf numFmtId="0" fontId="65" fillId="29" borderId="55" xfId="0" applyFont="1" applyFill="1" applyBorder="1" applyAlignment="1">
      <alignment horizontal="center" vertical="center" wrapText="1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8" xfId="0" applyFont="1" applyFill="1" applyBorder="1" applyAlignment="1">
      <alignment horizontal="center" vertical="center" wrapText="1"/>
    </xf>
    <xf numFmtId="0" fontId="59" fillId="0" borderId="49" xfId="202" applyFont="1" applyBorder="1" applyAlignment="1">
      <alignment horizontal="left" vertical="center"/>
    </xf>
    <xf numFmtId="0" fontId="59" fillId="0" borderId="50" xfId="202" applyFont="1" applyBorder="1" applyAlignment="1">
      <alignment horizontal="left" vertical="center"/>
    </xf>
    <xf numFmtId="0" fontId="64" fillId="29" borderId="55" xfId="0" applyFont="1" applyFill="1" applyBorder="1" applyAlignment="1">
      <alignment horizontal="center" vertical="center" wrapText="1"/>
    </xf>
  </cellXfs>
  <cellStyles count="208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Ouny?e [0]_Eeno1" xfId="111"/>
    <cellStyle name="Ouny?e_Eeno1" xfId="112"/>
    <cellStyle name="Òûñÿ÷è_Sheet1" xfId="113"/>
    <cellStyle name="Output 2" xfId="114"/>
    <cellStyle name="Percent" xfId="207" builtinId="5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'Permbajtja-Content'!$A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'Permbajtja-Content'!$A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57501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393156" cy="1711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9041" y="2800351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1</xdr:col>
      <xdr:colOff>1369218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3812" y="978693"/>
          <a:ext cx="2336006" cy="16406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00351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78441" y="2800351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069041" y="2800351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069041" y="2800351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t%20e%20agreguara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lbania_SUT_2020/2020_framework%2089x89/IOT_2020/M4/SUT_2020_Korrente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teriale%20Per%20Publikim/Materiale%20Per%20Publikim%202015/Tabelat%20e%20Burim,%20P&#235;rdorimeve%20dhe%20Input-Output,%20sipas%20klasifikimit%20NVE%20Rev.%202,%202012%20&#8211;%202015_t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_NAbuilder"/>
      <sheetName val="Use_NAbuilder"/>
      <sheetName val="Supplybp_2020"/>
      <sheetName val="Usepp_2020"/>
      <sheetName val="S_20(10_Agr)"/>
      <sheetName val="U_20(10_Agr)"/>
      <sheetName val="S_20(3_Agr) "/>
      <sheetName val="U_20(3_Agr)"/>
      <sheetName val="Permbledhese"/>
      <sheetName val="Model(Ang)"/>
      <sheetName val="Sheet1"/>
      <sheetName val="Analize 20172016"/>
    </sheetNames>
    <sheetDataSet>
      <sheetData sheetId="0"/>
      <sheetData sheetId="1"/>
      <sheetData sheetId="2">
        <row r="11">
          <cell r="E11">
            <v>340163.1834988906</v>
          </cell>
          <cell r="F11">
            <v>0</v>
          </cell>
          <cell r="G11">
            <v>46.927570061456279</v>
          </cell>
          <cell r="H11">
            <v>0</v>
          </cell>
          <cell r="I11">
            <v>112.9888282934877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3.5333109518488808</v>
          </cell>
          <cell r="W11">
            <v>58.280000570911561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24587.367629194745</v>
          </cell>
          <cell r="AQ11">
            <v>75423.385904098643</v>
          </cell>
          <cell r="AR11">
            <v>5667.3556868072556</v>
          </cell>
        </row>
        <row r="12">
          <cell r="E12">
            <v>0</v>
          </cell>
          <cell r="F12">
            <v>52564.763513541664</v>
          </cell>
          <cell r="G12">
            <v>0</v>
          </cell>
          <cell r="H12">
            <v>0</v>
          </cell>
          <cell r="I12">
            <v>191.97914567411667</v>
          </cell>
          <cell r="J12">
            <v>0</v>
          </cell>
          <cell r="K12">
            <v>0</v>
          </cell>
          <cell r="L12">
            <v>817.89685728707673</v>
          </cell>
          <cell r="M12">
            <v>126.52830262648035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231.75422822687747</v>
          </cell>
          <cell r="T12">
            <v>0</v>
          </cell>
          <cell r="U12">
            <v>649.39846421167522</v>
          </cell>
          <cell r="V12">
            <v>801.79390772143779</v>
          </cell>
          <cell r="W12">
            <v>16.922418052594523</v>
          </cell>
          <cell r="X12">
            <v>0</v>
          </cell>
          <cell r="Y12">
            <v>0</v>
          </cell>
          <cell r="Z12">
            <v>44.575927861460571</v>
          </cell>
          <cell r="AA12">
            <v>0</v>
          </cell>
          <cell r="AB12">
            <v>0</v>
          </cell>
          <cell r="AC12">
            <v>1032.2256977146806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1.9793909632559714</v>
          </cell>
          <cell r="AM12">
            <v>150.03982857681387</v>
          </cell>
          <cell r="AO12">
            <v>2628.9671315047526</v>
          </cell>
          <cell r="AQ12">
            <v>4696.5538312640374</v>
          </cell>
          <cell r="AR12">
            <v>3835.2988800160974</v>
          </cell>
        </row>
        <row r="13">
          <cell r="E13">
            <v>99967.877114326373</v>
          </cell>
          <cell r="F13">
            <v>0</v>
          </cell>
          <cell r="G13">
            <v>53083.610189270628</v>
          </cell>
          <cell r="H13">
            <v>0</v>
          </cell>
          <cell r="I13">
            <v>81.593638300874616</v>
          </cell>
          <cell r="J13">
            <v>0</v>
          </cell>
          <cell r="K13">
            <v>0</v>
          </cell>
          <cell r="L13">
            <v>3.1480654415088463</v>
          </cell>
          <cell r="M13">
            <v>154.23180238230964</v>
          </cell>
          <cell r="N13">
            <v>0.61731767846742769</v>
          </cell>
          <cell r="O13">
            <v>1.1707278753799013</v>
          </cell>
          <cell r="P13">
            <v>0</v>
          </cell>
          <cell r="Q13">
            <v>305.04198154568292</v>
          </cell>
          <cell r="R13">
            <v>123.04602832877215</v>
          </cell>
          <cell r="S13">
            <v>0</v>
          </cell>
          <cell r="T13">
            <v>0</v>
          </cell>
          <cell r="U13">
            <v>141.07623200806952</v>
          </cell>
          <cell r="V13">
            <v>34.626889960245791</v>
          </cell>
          <cell r="W13">
            <v>0</v>
          </cell>
          <cell r="X13">
            <v>0</v>
          </cell>
          <cell r="Y13">
            <v>0</v>
          </cell>
          <cell r="Z13">
            <v>41.49544965981034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257.78595860154286</v>
          </cell>
          <cell r="AO13">
            <v>70644.72189141564</v>
          </cell>
          <cell r="AQ13">
            <v>75658.401897440839</v>
          </cell>
          <cell r="AR13">
            <v>47693.765257164174</v>
          </cell>
        </row>
        <row r="14">
          <cell r="E14">
            <v>39.639747496890067</v>
          </cell>
          <cell r="F14">
            <v>0</v>
          </cell>
          <cell r="G14">
            <v>0</v>
          </cell>
          <cell r="H14">
            <v>51481.858527077435</v>
          </cell>
          <cell r="I14">
            <v>73.740400187959295</v>
          </cell>
          <cell r="J14">
            <v>0</v>
          </cell>
          <cell r="K14">
            <v>143.78837410515979</v>
          </cell>
          <cell r="L14">
            <v>0</v>
          </cell>
          <cell r="M14">
            <v>326.6713063611902</v>
          </cell>
          <cell r="N14">
            <v>4.7135089290380048</v>
          </cell>
          <cell r="O14">
            <v>53.695526919209918</v>
          </cell>
          <cell r="P14">
            <v>0</v>
          </cell>
          <cell r="Q14">
            <v>0</v>
          </cell>
          <cell r="R14">
            <v>0</v>
          </cell>
          <cell r="S14">
            <v>167.05847651187014</v>
          </cell>
          <cell r="T14">
            <v>0</v>
          </cell>
          <cell r="U14">
            <v>183.05611148677582</v>
          </cell>
          <cell r="V14">
            <v>67.207048966360773</v>
          </cell>
          <cell r="W14">
            <v>0</v>
          </cell>
          <cell r="X14">
            <v>0</v>
          </cell>
          <cell r="Y14">
            <v>0</v>
          </cell>
          <cell r="Z14">
            <v>170.86845892718569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359.35380911166288</v>
          </cell>
          <cell r="AO14">
            <v>26868.039212551386</v>
          </cell>
          <cell r="AQ14">
            <v>14461.768649332224</v>
          </cell>
          <cell r="AR14">
            <v>6373.0766342764709</v>
          </cell>
        </row>
        <row r="15">
          <cell r="E15">
            <v>0</v>
          </cell>
          <cell r="F15">
            <v>42.786115305158468</v>
          </cell>
          <cell r="G15">
            <v>0.24736492857696668</v>
          </cell>
          <cell r="H15">
            <v>19.644923157398157</v>
          </cell>
          <cell r="I15">
            <v>22273.106349716174</v>
          </cell>
          <cell r="J15">
            <v>0</v>
          </cell>
          <cell r="K15">
            <v>0</v>
          </cell>
          <cell r="L15">
            <v>4497.8647543874558</v>
          </cell>
          <cell r="M15">
            <v>58.317825283216315</v>
          </cell>
          <cell r="N15">
            <v>0</v>
          </cell>
          <cell r="O15">
            <v>1323.380226304595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301.78131211923966</v>
          </cell>
          <cell r="V15">
            <v>2.8005334660003598</v>
          </cell>
          <cell r="W15">
            <v>0.53333004083986146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745.98829399531724</v>
          </cell>
          <cell r="AH15">
            <v>0</v>
          </cell>
          <cell r="AI15">
            <v>158.88943833845312</v>
          </cell>
          <cell r="AJ15">
            <v>0</v>
          </cell>
          <cell r="AK15">
            <v>0</v>
          </cell>
          <cell r="AL15">
            <v>0</v>
          </cell>
          <cell r="AM15">
            <v>114.71229799935405</v>
          </cell>
          <cell r="AO15">
            <v>16988.392059621943</v>
          </cell>
          <cell r="AQ15">
            <v>11711.280020239461</v>
          </cell>
          <cell r="AR15">
            <v>4377.6910818897586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2000</v>
          </cell>
          <cell r="I16">
            <v>0.6793108231545667</v>
          </cell>
          <cell r="J16">
            <v>320.46684590797622</v>
          </cell>
          <cell r="K16">
            <v>1335.047439774572</v>
          </cell>
          <cell r="L16">
            <v>1218.443268889979</v>
          </cell>
          <cell r="M16">
            <v>55.878231278447011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13.006302412668651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32559.519309643278</v>
          </cell>
          <cell r="AQ16">
            <v>18393.109366064098</v>
          </cell>
          <cell r="AR16">
            <v>38471.743084773072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2.7589855754673218</v>
          </cell>
          <cell r="I17">
            <v>12.615559232089995</v>
          </cell>
          <cell r="J17">
            <v>0</v>
          </cell>
          <cell r="K17">
            <v>6900.1941022177061</v>
          </cell>
          <cell r="L17">
            <v>45.830195457509802</v>
          </cell>
          <cell r="M17">
            <v>0</v>
          </cell>
          <cell r="N17">
            <v>0</v>
          </cell>
          <cell r="O17">
            <v>34.771361844799976</v>
          </cell>
          <cell r="P17">
            <v>0</v>
          </cell>
          <cell r="Q17">
            <v>0</v>
          </cell>
          <cell r="R17">
            <v>1111.2039766891533</v>
          </cell>
          <cell r="S17">
            <v>90.034397775078673</v>
          </cell>
          <cell r="T17">
            <v>0</v>
          </cell>
          <cell r="U17">
            <v>0</v>
          </cell>
          <cell r="V17">
            <v>2.0668707158983213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62751.326302300258</v>
          </cell>
          <cell r="AQ17">
            <v>30034.32214266478</v>
          </cell>
          <cell r="AR17">
            <v>7668.7215495007704</v>
          </cell>
        </row>
        <row r="18">
          <cell r="E18">
            <v>0</v>
          </cell>
          <cell r="F18">
            <v>1942.1248124542483</v>
          </cell>
          <cell r="G18">
            <v>12.847077197783983</v>
          </cell>
          <cell r="H18">
            <v>5.0496063294175677</v>
          </cell>
          <cell r="I18">
            <v>0.51686693066108336</v>
          </cell>
          <cell r="J18">
            <v>0</v>
          </cell>
          <cell r="K18">
            <v>1042.027818542819</v>
          </cell>
          <cell r="L18">
            <v>39977.17439695869</v>
          </cell>
          <cell r="M18">
            <v>4238.0920757930644</v>
          </cell>
          <cell r="N18">
            <v>5.7873532356321347</v>
          </cell>
          <cell r="O18">
            <v>32.007995979889621</v>
          </cell>
          <cell r="P18">
            <v>0</v>
          </cell>
          <cell r="Q18">
            <v>0</v>
          </cell>
          <cell r="R18">
            <v>4490.7399651913347</v>
          </cell>
          <cell r="S18">
            <v>38043.906555361842</v>
          </cell>
          <cell r="T18">
            <v>0</v>
          </cell>
          <cell r="U18">
            <v>5.0537087128392866</v>
          </cell>
          <cell r="V18">
            <v>1679.0229417264293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186.52798501855003</v>
          </cell>
          <cell r="AG18">
            <v>16.019747595426807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7.0753187425504072</v>
          </cell>
          <cell r="AO18">
            <v>32899.14901591657</v>
          </cell>
          <cell r="AQ18">
            <v>37191.886716174609</v>
          </cell>
          <cell r="AR18">
            <v>10255.83650595455</v>
          </cell>
        </row>
        <row r="19">
          <cell r="E19">
            <v>0</v>
          </cell>
          <cell r="F19">
            <v>447.58400722425682</v>
          </cell>
          <cell r="G19">
            <v>0</v>
          </cell>
          <cell r="H19">
            <v>187.25865789189635</v>
          </cell>
          <cell r="I19">
            <v>1086.949003740373</v>
          </cell>
          <cell r="J19">
            <v>0</v>
          </cell>
          <cell r="K19">
            <v>127.38726388054022</v>
          </cell>
          <cell r="L19">
            <v>295.97341678531933</v>
          </cell>
          <cell r="M19">
            <v>44854.504836576984</v>
          </cell>
          <cell r="N19">
            <v>568.60359716536686</v>
          </cell>
          <cell r="O19">
            <v>1620.2903073722127</v>
          </cell>
          <cell r="P19">
            <v>0</v>
          </cell>
          <cell r="Q19">
            <v>0</v>
          </cell>
          <cell r="R19">
            <v>0</v>
          </cell>
          <cell r="S19">
            <v>470.12808678623321</v>
          </cell>
          <cell r="T19">
            <v>0</v>
          </cell>
          <cell r="U19">
            <v>11.205172144855597</v>
          </cell>
          <cell r="V19">
            <v>6.7831160265090107</v>
          </cell>
          <cell r="W19">
            <v>0</v>
          </cell>
          <cell r="X19">
            <v>0</v>
          </cell>
          <cell r="Y19">
            <v>0</v>
          </cell>
          <cell r="Z19">
            <v>172.11205242070918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28.722328645695711</v>
          </cell>
          <cell r="AO19">
            <v>38638.35806622004</v>
          </cell>
          <cell r="AQ19">
            <v>14487.121453037795</v>
          </cell>
          <cell r="AR19">
            <v>9214.736933577562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324.31256183066085</v>
          </cell>
          <cell r="I20">
            <v>0</v>
          </cell>
          <cell r="J20">
            <v>0</v>
          </cell>
          <cell r="K20">
            <v>184.72427135317139</v>
          </cell>
          <cell r="L20">
            <v>343.31770759687731</v>
          </cell>
          <cell r="M20">
            <v>225.16039484566733</v>
          </cell>
          <cell r="N20">
            <v>5159.0243583824958</v>
          </cell>
          <cell r="O20">
            <v>11.960456219320779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1445.1159768005527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123933.97657460251</v>
          </cell>
          <cell r="AQ20">
            <v>32729.479309771861</v>
          </cell>
          <cell r="AR20">
            <v>24229.267050932522</v>
          </cell>
        </row>
        <row r="21">
          <cell r="E21">
            <v>0</v>
          </cell>
          <cell r="F21">
            <v>2.404388693207725</v>
          </cell>
          <cell r="G21">
            <v>0</v>
          </cell>
          <cell r="H21">
            <v>123.25718876938538</v>
          </cell>
          <cell r="I21">
            <v>575.89018061726097</v>
          </cell>
          <cell r="J21">
            <v>0</v>
          </cell>
          <cell r="K21">
            <v>0</v>
          </cell>
          <cell r="L21">
            <v>1110.2447304017396</v>
          </cell>
          <cell r="M21">
            <v>257.65422505400852</v>
          </cell>
          <cell r="N21">
            <v>647.63927098921113</v>
          </cell>
          <cell r="O21">
            <v>14524.720988719218</v>
          </cell>
          <cell r="P21">
            <v>0</v>
          </cell>
          <cell r="Q21">
            <v>0</v>
          </cell>
          <cell r="R21">
            <v>3557.27063300074</v>
          </cell>
          <cell r="S21">
            <v>0</v>
          </cell>
          <cell r="T21">
            <v>5.0413206577321272</v>
          </cell>
          <cell r="U21">
            <v>14.858040252827116</v>
          </cell>
          <cell r="V21">
            <v>53.14639682775362</v>
          </cell>
          <cell r="W21">
            <v>24.648496482058462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446.15147008332104</v>
          </cell>
          <cell r="AO21">
            <v>14301.895431463172</v>
          </cell>
          <cell r="AQ21">
            <v>15447.298140730934</v>
          </cell>
          <cell r="AR21">
            <v>3192.5490741482654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2746.4129546339545</v>
          </cell>
          <cell r="N22">
            <v>0</v>
          </cell>
          <cell r="O22">
            <v>0</v>
          </cell>
          <cell r="P22">
            <v>34363.083405124926</v>
          </cell>
          <cell r="Q22">
            <v>0</v>
          </cell>
          <cell r="R22">
            <v>0</v>
          </cell>
          <cell r="S22">
            <v>11190.778014825883</v>
          </cell>
          <cell r="T22">
            <v>0</v>
          </cell>
          <cell r="U22">
            <v>0</v>
          </cell>
          <cell r="V22">
            <v>1.1039245241354347</v>
          </cell>
          <cell r="W22">
            <v>0</v>
          </cell>
          <cell r="X22">
            <v>0</v>
          </cell>
          <cell r="Y22">
            <v>0</v>
          </cell>
          <cell r="Z22">
            <v>8.3621762520598875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24.173824714789426</v>
          </cell>
          <cell r="AH22">
            <v>19.436997460191172</v>
          </cell>
          <cell r="AI22">
            <v>0</v>
          </cell>
          <cell r="AJ22">
            <v>0</v>
          </cell>
          <cell r="AK22">
            <v>0</v>
          </cell>
          <cell r="AL22">
            <v>29.74076506135863</v>
          </cell>
          <cell r="AM22">
            <v>0</v>
          </cell>
          <cell r="AO22">
            <v>13045.649601837247</v>
          </cell>
          <cell r="AQ22">
            <v>2237.3757836213886</v>
          </cell>
          <cell r="AR22">
            <v>11078.873133697538</v>
          </cell>
        </row>
        <row r="23">
          <cell r="E23">
            <v>0</v>
          </cell>
          <cell r="F23">
            <v>0</v>
          </cell>
          <cell r="G23">
            <v>31.431598550535476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11793.237081982837</v>
          </cell>
          <cell r="R23">
            <v>2335.5720435930029</v>
          </cell>
          <cell r="S23">
            <v>26.093682926132814</v>
          </cell>
          <cell r="T23">
            <v>0</v>
          </cell>
          <cell r="U23">
            <v>0</v>
          </cell>
          <cell r="V23">
            <v>6.06649461328717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68.016503592308183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Q23">
            <v>2058.5678634922533</v>
          </cell>
          <cell r="AR23">
            <v>-253.82074407098662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95.403682103986</v>
          </cell>
          <cell r="R24">
            <v>6146.8259936770946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2329.2236129339949</v>
          </cell>
          <cell r="AQ24">
            <v>2144.230891512515</v>
          </cell>
          <cell r="AR24">
            <v>665.15978382183073</v>
          </cell>
        </row>
        <row r="25">
          <cell r="E25">
            <v>0</v>
          </cell>
          <cell r="F25">
            <v>1167.8950243061327</v>
          </cell>
          <cell r="G25">
            <v>0</v>
          </cell>
          <cell r="H25">
            <v>6.5878356625294208</v>
          </cell>
          <cell r="I25">
            <v>0</v>
          </cell>
          <cell r="J25">
            <v>0</v>
          </cell>
          <cell r="K25">
            <v>0</v>
          </cell>
          <cell r="L25">
            <v>641.89054352365372</v>
          </cell>
          <cell r="M25">
            <v>147.54523222899377</v>
          </cell>
          <cell r="N25">
            <v>0</v>
          </cell>
          <cell r="O25">
            <v>1322.6125309976708</v>
          </cell>
          <cell r="P25">
            <v>0</v>
          </cell>
          <cell r="Q25">
            <v>4.0899819574803811</v>
          </cell>
          <cell r="R25">
            <v>0</v>
          </cell>
          <cell r="S25">
            <v>361617.0531323594</v>
          </cell>
          <cell r="T25">
            <v>177.78665891584771</v>
          </cell>
          <cell r="U25">
            <v>928.53155930714718</v>
          </cell>
          <cell r="V25">
            <v>209.39509494133998</v>
          </cell>
          <cell r="W25">
            <v>108.09590925044024</v>
          </cell>
          <cell r="X25">
            <v>2.109197852691691</v>
          </cell>
          <cell r="Y25">
            <v>0</v>
          </cell>
          <cell r="Z25">
            <v>654.30326715465242</v>
          </cell>
          <cell r="AA25">
            <v>0</v>
          </cell>
          <cell r="AB25">
            <v>10411.742429531321</v>
          </cell>
          <cell r="AC25">
            <v>29.427938299773174</v>
          </cell>
          <cell r="AD25">
            <v>0</v>
          </cell>
          <cell r="AE25">
            <v>0</v>
          </cell>
          <cell r="AF25">
            <v>77.125514370769224</v>
          </cell>
          <cell r="AG25">
            <v>0</v>
          </cell>
          <cell r="AH25">
            <v>149.35113800474812</v>
          </cell>
          <cell r="AI25">
            <v>0</v>
          </cell>
          <cell r="AJ25">
            <v>0</v>
          </cell>
          <cell r="AK25">
            <v>0</v>
          </cell>
          <cell r="AL25">
            <v>2877.7689295669406</v>
          </cell>
          <cell r="AM25">
            <v>101.12025759054639</v>
          </cell>
          <cell r="AO25">
            <v>604.09385064913602</v>
          </cell>
          <cell r="AQ25">
            <v>0</v>
          </cell>
          <cell r="AR25">
            <v>10402.870737716707</v>
          </cell>
        </row>
        <row r="26">
          <cell r="E26">
            <v>0</v>
          </cell>
          <cell r="F26">
            <v>0</v>
          </cell>
          <cell r="G26">
            <v>397.88648761605089</v>
          </cell>
          <cell r="H26">
            <v>20.335573534230853</v>
          </cell>
          <cell r="I26">
            <v>0</v>
          </cell>
          <cell r="J26">
            <v>0</v>
          </cell>
          <cell r="K26">
            <v>0</v>
          </cell>
          <cell r="L26">
            <v>280.49121867295156</v>
          </cell>
          <cell r="M26">
            <v>585.6159873902825</v>
          </cell>
          <cell r="N26">
            <v>5.7954734786580921</v>
          </cell>
          <cell r="O26">
            <v>158.01931474378847</v>
          </cell>
          <cell r="P26">
            <v>0</v>
          </cell>
          <cell r="Q26">
            <v>0</v>
          </cell>
          <cell r="R26">
            <v>0</v>
          </cell>
          <cell r="S26">
            <v>1819.7918198326252</v>
          </cell>
          <cell r="T26">
            <v>14413.510254747596</v>
          </cell>
          <cell r="U26">
            <v>13082.051055941009</v>
          </cell>
          <cell r="V26">
            <v>359.74793312650451</v>
          </cell>
          <cell r="W26">
            <v>379.53207138707353</v>
          </cell>
          <cell r="X26">
            <v>4.4688027563878743</v>
          </cell>
          <cell r="Y26">
            <v>3.6239550520384323</v>
          </cell>
          <cell r="Z26">
            <v>571.94632495040071</v>
          </cell>
          <cell r="AA26">
            <v>4.7918562333307833</v>
          </cell>
          <cell r="AB26">
            <v>0</v>
          </cell>
          <cell r="AC26">
            <v>0</v>
          </cell>
          <cell r="AD26">
            <v>0</v>
          </cell>
          <cell r="AE26">
            <v>766.49799030900988</v>
          </cell>
          <cell r="AF26">
            <v>331.54555202592695</v>
          </cell>
          <cell r="AG26">
            <v>0</v>
          </cell>
          <cell r="AH26">
            <v>120.88542895544342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33.128570178424042</v>
          </cell>
          <cell r="AO26">
            <v>452.9072861698321</v>
          </cell>
          <cell r="AQ26">
            <v>-14932.046873642241</v>
          </cell>
          <cell r="AR26">
            <v>344.74135914317463</v>
          </cell>
        </row>
        <row r="27">
          <cell r="E27">
            <v>27.288832662612023</v>
          </cell>
          <cell r="F27">
            <v>74.350963962221329</v>
          </cell>
          <cell r="G27">
            <v>14.86021904266074</v>
          </cell>
          <cell r="H27">
            <v>878.36450583838223</v>
          </cell>
          <cell r="I27">
            <v>150.44224236353298</v>
          </cell>
          <cell r="J27">
            <v>2149.5336199496774</v>
          </cell>
          <cell r="K27">
            <v>0</v>
          </cell>
          <cell r="L27">
            <v>92.321161263617327</v>
          </cell>
          <cell r="M27">
            <v>144.18893102578599</v>
          </cell>
          <cell r="N27">
            <v>0</v>
          </cell>
          <cell r="O27">
            <v>365.6718131190845</v>
          </cell>
          <cell r="P27">
            <v>13262.727295549204</v>
          </cell>
          <cell r="Q27">
            <v>0</v>
          </cell>
          <cell r="R27">
            <v>2173.5373329650761</v>
          </cell>
          <cell r="S27">
            <v>15726.390016603915</v>
          </cell>
          <cell r="T27">
            <v>140.39597397399234</v>
          </cell>
          <cell r="U27">
            <v>132843.22781526696</v>
          </cell>
          <cell r="V27">
            <v>1288.1860816551796</v>
          </cell>
          <cell r="W27">
            <v>9.3779601235246997</v>
          </cell>
          <cell r="X27">
            <v>690.77143212590875</v>
          </cell>
          <cell r="Y27">
            <v>0</v>
          </cell>
          <cell r="Z27">
            <v>2568.8643182927271</v>
          </cell>
          <cell r="AA27">
            <v>34.441543829002327</v>
          </cell>
          <cell r="AB27">
            <v>0</v>
          </cell>
          <cell r="AC27">
            <v>0</v>
          </cell>
          <cell r="AD27">
            <v>0</v>
          </cell>
          <cell r="AE27">
            <v>14.760044061680924</v>
          </cell>
          <cell r="AF27">
            <v>53.420732317799569</v>
          </cell>
          <cell r="AG27">
            <v>0</v>
          </cell>
          <cell r="AH27">
            <v>395.00707493503751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458.09832441911243</v>
          </cell>
          <cell r="AO27">
            <v>233.31587469354983</v>
          </cell>
          <cell r="AQ27">
            <v>-177346.63565148282</v>
          </cell>
          <cell r="AR27">
            <v>4890.4034281901504</v>
          </cell>
        </row>
        <row r="28">
          <cell r="E28">
            <v>0</v>
          </cell>
          <cell r="F28">
            <v>160.45704530165008</v>
          </cell>
          <cell r="G28">
            <v>395.50629966782088</v>
          </cell>
          <cell r="H28">
            <v>374.27373285729385</v>
          </cell>
          <cell r="I28">
            <v>254.18012029742928</v>
          </cell>
          <cell r="J28">
            <v>0</v>
          </cell>
          <cell r="K28">
            <v>199.9406800237019</v>
          </cell>
          <cell r="L28">
            <v>215.24871289841411</v>
          </cell>
          <cell r="M28">
            <v>251.17311702270402</v>
          </cell>
          <cell r="N28">
            <v>0</v>
          </cell>
          <cell r="O28">
            <v>334.33515024158532</v>
          </cell>
          <cell r="P28">
            <v>0</v>
          </cell>
          <cell r="Q28">
            <v>0</v>
          </cell>
          <cell r="R28">
            <v>123.04602832877215</v>
          </cell>
          <cell r="S28">
            <v>1759.0841137131754</v>
          </cell>
          <cell r="T28">
            <v>191.22506280366622</v>
          </cell>
          <cell r="U28">
            <v>22392.025604878309</v>
          </cell>
          <cell r="V28">
            <v>49908.691766226628</v>
          </cell>
          <cell r="W28">
            <v>602.07195880649112</v>
          </cell>
          <cell r="X28">
            <v>46.855011659109934</v>
          </cell>
          <cell r="Y28">
            <v>0.35780822032784515</v>
          </cell>
          <cell r="Z28">
            <v>1710.7839022166709</v>
          </cell>
          <cell r="AA28">
            <v>0</v>
          </cell>
          <cell r="AB28">
            <v>322.14055667460991</v>
          </cell>
          <cell r="AC28">
            <v>682.48807167666325</v>
          </cell>
          <cell r="AD28">
            <v>0</v>
          </cell>
          <cell r="AE28">
            <v>209.47173179301097</v>
          </cell>
          <cell r="AF28">
            <v>239.53033547121217</v>
          </cell>
          <cell r="AG28">
            <v>16.429747327487267</v>
          </cell>
          <cell r="AH28">
            <v>198.851141827606</v>
          </cell>
          <cell r="AI28">
            <v>0</v>
          </cell>
          <cell r="AJ28">
            <v>0</v>
          </cell>
          <cell r="AK28">
            <v>0</v>
          </cell>
          <cell r="AL28">
            <v>23.398243429338422</v>
          </cell>
          <cell r="AM28">
            <v>1343.3662091823298</v>
          </cell>
          <cell r="AO28">
            <v>0</v>
          </cell>
          <cell r="AQ28">
            <v>-82477.991718873469</v>
          </cell>
          <cell r="AR28">
            <v>2352.4294257350139</v>
          </cell>
        </row>
        <row r="29">
          <cell r="E29">
            <v>0</v>
          </cell>
          <cell r="F29">
            <v>105.60864294767224</v>
          </cell>
          <cell r="G29">
            <v>0</v>
          </cell>
          <cell r="H29">
            <v>6.3551488061829495</v>
          </cell>
          <cell r="I29">
            <v>310.12407843541388</v>
          </cell>
          <cell r="J29">
            <v>0</v>
          </cell>
          <cell r="K29">
            <v>0</v>
          </cell>
          <cell r="L29">
            <v>138.55697579097787</v>
          </cell>
          <cell r="M29">
            <v>21.082406117434765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68.104614215809761</v>
          </cell>
          <cell r="T29">
            <v>0.6675477565852922</v>
          </cell>
          <cell r="U29">
            <v>1062.8588511987034</v>
          </cell>
          <cell r="V29">
            <v>22194.957043008108</v>
          </cell>
          <cell r="W29">
            <v>55867.944831018693</v>
          </cell>
          <cell r="X29">
            <v>48.509142851803077</v>
          </cell>
          <cell r="Y29">
            <v>0</v>
          </cell>
          <cell r="Z29">
            <v>62.411183360991245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63.767218418579212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5.740872567823101</v>
          </cell>
          <cell r="AO29">
            <v>18668.146541591839</v>
          </cell>
          <cell r="AQ29">
            <v>-58151.693022299223</v>
          </cell>
          <cell r="AR29">
            <v>257.24035815116036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0.16854843452701368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3.0179834075221064</v>
          </cell>
          <cell r="U30">
            <v>0.54282185265104299</v>
          </cell>
          <cell r="V30">
            <v>6507.7307014452963</v>
          </cell>
          <cell r="W30">
            <v>667.26506985272158</v>
          </cell>
          <cell r="X30">
            <v>28067.059669547616</v>
          </cell>
          <cell r="Y30">
            <v>0</v>
          </cell>
          <cell r="Z30">
            <v>44.985614012385938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3.2091830722344228</v>
          </cell>
          <cell r="AF30">
            <v>0</v>
          </cell>
          <cell r="AG30">
            <v>0</v>
          </cell>
          <cell r="AH30">
            <v>0</v>
          </cell>
          <cell r="AI30">
            <v>320.99403053503727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21557.153729685386</v>
          </cell>
          <cell r="AQ30">
            <v>-4919.0394667595147</v>
          </cell>
          <cell r="AR30">
            <v>294.76924137107142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0.6265457754265068</v>
          </cell>
          <cell r="W31">
            <v>0</v>
          </cell>
          <cell r="X31">
            <v>2407.7601058124324</v>
          </cell>
          <cell r="Y31">
            <v>9589.6364621460834</v>
          </cell>
          <cell r="Z31">
            <v>3.7495502712012567</v>
          </cell>
          <cell r="AA31">
            <v>0</v>
          </cell>
          <cell r="AB31">
            <v>0</v>
          </cell>
          <cell r="AC31">
            <v>81.705422018035435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13.112429445823182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381.44032135323903</v>
          </cell>
          <cell r="AQ31">
            <v>220.42181723463509</v>
          </cell>
          <cell r="AR31">
            <v>61.931861291901484</v>
          </cell>
        </row>
        <row r="32">
          <cell r="E32">
            <v>334.91755511382871</v>
          </cell>
          <cell r="F32">
            <v>47.67028455469751</v>
          </cell>
          <cell r="G32">
            <v>670.89949462084041</v>
          </cell>
          <cell r="H32">
            <v>26.317797295508534</v>
          </cell>
          <cell r="I32">
            <v>10.876356983768225</v>
          </cell>
          <cell r="J32">
            <v>0</v>
          </cell>
          <cell r="K32">
            <v>0</v>
          </cell>
          <cell r="L32">
            <v>67.456967197524648</v>
          </cell>
          <cell r="M32">
            <v>90.136676357616011</v>
          </cell>
          <cell r="N32">
            <v>0</v>
          </cell>
          <cell r="O32">
            <v>6.372427351540555</v>
          </cell>
          <cell r="P32">
            <v>0</v>
          </cell>
          <cell r="Q32">
            <v>2.7216424055292241</v>
          </cell>
          <cell r="R32">
            <v>289.41709091487752</v>
          </cell>
          <cell r="S32">
            <v>490.49972566982916</v>
          </cell>
          <cell r="T32">
            <v>1.2663380942422995</v>
          </cell>
          <cell r="U32">
            <v>165.07498234830138</v>
          </cell>
          <cell r="V32">
            <v>250.88743050367179</v>
          </cell>
          <cell r="W32">
            <v>131.85648328612749</v>
          </cell>
          <cell r="X32">
            <v>19.257531131790866</v>
          </cell>
          <cell r="Y32">
            <v>0</v>
          </cell>
          <cell r="Z32">
            <v>62797.342335567504</v>
          </cell>
          <cell r="AA32">
            <v>0</v>
          </cell>
          <cell r="AB32">
            <v>0</v>
          </cell>
          <cell r="AC32">
            <v>6.6171834637014681</v>
          </cell>
          <cell r="AD32">
            <v>0</v>
          </cell>
          <cell r="AE32">
            <v>49.759922184412922</v>
          </cell>
          <cell r="AF32">
            <v>13.34339900570731</v>
          </cell>
          <cell r="AG32">
            <v>5.534996382816197</v>
          </cell>
          <cell r="AH32">
            <v>144.33530451352669</v>
          </cell>
          <cell r="AI32">
            <v>0</v>
          </cell>
          <cell r="AJ32">
            <v>0</v>
          </cell>
          <cell r="AK32">
            <v>0</v>
          </cell>
          <cell r="AL32">
            <v>133.92855434040624</v>
          </cell>
          <cell r="AM32">
            <v>15.503457321378589</v>
          </cell>
          <cell r="AO32">
            <v>27751.885161817256</v>
          </cell>
          <cell r="AQ32">
            <v>0</v>
          </cell>
          <cell r="AR32">
            <v>2363.2360022176304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2.345981865718775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35.006213324841305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1.618484371492068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23141.830097000959</v>
          </cell>
          <cell r="AB33">
            <v>156.98636030010547</v>
          </cell>
          <cell r="AC33">
            <v>16.166779503301946</v>
          </cell>
          <cell r="AD33">
            <v>0</v>
          </cell>
          <cell r="AE33">
            <v>0</v>
          </cell>
          <cell r="AF33">
            <v>0</v>
          </cell>
          <cell r="AG33">
            <v>41.846424265783625</v>
          </cell>
          <cell r="AH33">
            <v>0</v>
          </cell>
          <cell r="AI33">
            <v>67.824647225724334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5628.0003229529921</v>
          </cell>
          <cell r="AQ33">
            <v>827.29989832623528</v>
          </cell>
          <cell r="AR33">
            <v>1214.52595165773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15.670947815754184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15.256857459706309</v>
          </cell>
          <cell r="AB34">
            <v>58458.65075035442</v>
          </cell>
          <cell r="AC34">
            <v>1264.6727563447489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24.902363994328869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5229.7290980507778</v>
          </cell>
          <cell r="AQ34">
            <v>0</v>
          </cell>
          <cell r="AR34">
            <v>1875.4232542051773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212.63801326935456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391.58001609650842</v>
          </cell>
          <cell r="T35">
            <v>0</v>
          </cell>
          <cell r="U35">
            <v>9.1832539053756523</v>
          </cell>
          <cell r="V35">
            <v>26.155353686216884</v>
          </cell>
          <cell r="W35">
            <v>0</v>
          </cell>
          <cell r="X35">
            <v>0</v>
          </cell>
          <cell r="Y35">
            <v>1.2615033408994543</v>
          </cell>
          <cell r="Z35">
            <v>0</v>
          </cell>
          <cell r="AA35">
            <v>149.45802878761003</v>
          </cell>
          <cell r="AB35">
            <v>0.42870809075154925</v>
          </cell>
          <cell r="AC35">
            <v>17618.40525668145</v>
          </cell>
          <cell r="AD35">
            <v>0</v>
          </cell>
          <cell r="AE35">
            <v>0</v>
          </cell>
          <cell r="AF35">
            <v>70.916523284452254</v>
          </cell>
          <cell r="AG35">
            <v>0</v>
          </cell>
          <cell r="AH35">
            <v>43.035038135196771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1.7550596031591774</v>
          </cell>
          <cell r="AO35">
            <v>4599.9098782241881</v>
          </cell>
          <cell r="AQ35">
            <v>0</v>
          </cell>
          <cell r="AR35">
            <v>496.25439843876262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9.2269716561836894</v>
          </cell>
          <cell r="AA36">
            <v>0</v>
          </cell>
          <cell r="AB36">
            <v>0</v>
          </cell>
          <cell r="AC36">
            <v>0</v>
          </cell>
          <cell r="AD36">
            <v>61505.615458602602</v>
          </cell>
          <cell r="AE36">
            <v>0</v>
          </cell>
          <cell r="AF36">
            <v>1914.6459412874519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4028.792801440205</v>
          </cell>
          <cell r="AQ36">
            <v>0</v>
          </cell>
          <cell r="AR36">
            <v>414.00278765375521</v>
          </cell>
        </row>
        <row r="37">
          <cell r="E37">
            <v>0</v>
          </cell>
          <cell r="F37">
            <v>0</v>
          </cell>
          <cell r="G37">
            <v>2.2675118452888614</v>
          </cell>
          <cell r="H37">
            <v>17.199779542217822</v>
          </cell>
          <cell r="I37">
            <v>50.058107962035677</v>
          </cell>
          <cell r="J37">
            <v>0</v>
          </cell>
          <cell r="K37">
            <v>2.8704596794415065</v>
          </cell>
          <cell r="L37">
            <v>14.234394401416596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1070.7722874192602</v>
          </cell>
          <cell r="T37">
            <v>0.53070046648530733</v>
          </cell>
          <cell r="U37">
            <v>24.26767695601891</v>
          </cell>
          <cell r="V37">
            <v>42.092323410152872</v>
          </cell>
          <cell r="W37">
            <v>29.203423317339443</v>
          </cell>
          <cell r="X37">
            <v>5.2778101519408525</v>
          </cell>
          <cell r="Y37">
            <v>5.6607095369815505</v>
          </cell>
          <cell r="Z37">
            <v>104.56230134810876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119315.35957314214</v>
          </cell>
          <cell r="AF37">
            <v>55.594386688101622</v>
          </cell>
          <cell r="AG37">
            <v>29.216832995356462</v>
          </cell>
          <cell r="AH37">
            <v>76.366387533294969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Q37">
            <v>0</v>
          </cell>
          <cell r="AR37">
            <v>259.57216007624885</v>
          </cell>
        </row>
        <row r="38">
          <cell r="E38">
            <v>0</v>
          </cell>
          <cell r="F38">
            <v>3.809999953819406</v>
          </cell>
          <cell r="G38">
            <v>0</v>
          </cell>
          <cell r="H38">
            <v>1.2424658059530487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120.11440751048656</v>
          </cell>
          <cell r="T38">
            <v>0</v>
          </cell>
          <cell r="U38">
            <v>47.644107506369338</v>
          </cell>
          <cell r="V38">
            <v>33.402569497632072</v>
          </cell>
          <cell r="W38">
            <v>0</v>
          </cell>
          <cell r="X38">
            <v>0</v>
          </cell>
          <cell r="Y38">
            <v>0</v>
          </cell>
          <cell r="Z38">
            <v>115.6902799372462</v>
          </cell>
          <cell r="AA38">
            <v>712.08317001941043</v>
          </cell>
          <cell r="AB38">
            <v>2.7392553107860036</v>
          </cell>
          <cell r="AC38">
            <v>195.45042453065756</v>
          </cell>
          <cell r="AD38">
            <v>0</v>
          </cell>
          <cell r="AE38">
            <v>385.16571271545598</v>
          </cell>
          <cell r="AF38">
            <v>72104.550390171062</v>
          </cell>
          <cell r="AG38">
            <v>62.072258675228937</v>
          </cell>
          <cell r="AH38">
            <v>539.5129712607187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116.85291991190911</v>
          </cell>
          <cell r="AO38">
            <v>15458.940743611745</v>
          </cell>
          <cell r="AQ38">
            <v>0</v>
          </cell>
          <cell r="AR38">
            <v>1950.6303025269685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0.78746244443707125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0.66201873905411079</v>
          </cell>
          <cell r="P39">
            <v>0</v>
          </cell>
          <cell r="Q39">
            <v>0</v>
          </cell>
          <cell r="R39">
            <v>0</v>
          </cell>
          <cell r="S39">
            <v>1.1914015815533399</v>
          </cell>
          <cell r="T39">
            <v>0</v>
          </cell>
          <cell r="U39">
            <v>3.2482360290216867</v>
          </cell>
          <cell r="V39">
            <v>34.927658490378114</v>
          </cell>
          <cell r="W39">
            <v>0</v>
          </cell>
          <cell r="X39">
            <v>0</v>
          </cell>
          <cell r="Y39">
            <v>0</v>
          </cell>
          <cell r="Z39">
            <v>4.1587829034125878</v>
          </cell>
          <cell r="AA39">
            <v>10.125885313913416</v>
          </cell>
          <cell r="AB39">
            <v>0</v>
          </cell>
          <cell r="AC39">
            <v>121.25430378095828</v>
          </cell>
          <cell r="AD39">
            <v>0</v>
          </cell>
          <cell r="AE39">
            <v>0</v>
          </cell>
          <cell r="AF39">
            <v>138.24503727346757</v>
          </cell>
          <cell r="AG39">
            <v>18018.553670947902</v>
          </cell>
          <cell r="AH39">
            <v>18.32309066959116</v>
          </cell>
          <cell r="AI39">
            <v>281.56869097392405</v>
          </cell>
          <cell r="AJ39">
            <v>41.844459842960148</v>
          </cell>
          <cell r="AK39">
            <v>0</v>
          </cell>
          <cell r="AL39">
            <v>110.81424817083418</v>
          </cell>
          <cell r="AM39">
            <v>0</v>
          </cell>
          <cell r="AO39">
            <v>4716.9326574291727</v>
          </cell>
          <cell r="AQ39">
            <v>104.72631194396118</v>
          </cell>
          <cell r="AR39">
            <v>744.0038761948548</v>
          </cell>
        </row>
        <row r="40">
          <cell r="E40">
            <v>0</v>
          </cell>
          <cell r="F40">
            <v>24.861379087767872</v>
          </cell>
          <cell r="G40">
            <v>21.821874767387939</v>
          </cell>
          <cell r="H40">
            <v>31.56638862004111</v>
          </cell>
          <cell r="I40">
            <v>115.10122410374704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941.40441501633995</v>
          </cell>
          <cell r="T40">
            <v>41.765125390758811</v>
          </cell>
          <cell r="U40">
            <v>7.1032649070594713</v>
          </cell>
          <cell r="V40">
            <v>12.502365736354221</v>
          </cell>
          <cell r="W40">
            <v>62.748441453623919</v>
          </cell>
          <cell r="X40">
            <v>9.2554298467429916</v>
          </cell>
          <cell r="Y40">
            <v>16.466059062394876</v>
          </cell>
          <cell r="Z40">
            <v>82.432749870936718</v>
          </cell>
          <cell r="AA40">
            <v>24.075058307147398</v>
          </cell>
          <cell r="AB40">
            <v>98.594252276656505</v>
          </cell>
          <cell r="AC40">
            <v>276.13712799388725</v>
          </cell>
          <cell r="AD40">
            <v>0</v>
          </cell>
          <cell r="AE40">
            <v>0</v>
          </cell>
          <cell r="AF40">
            <v>100.20209025597698</v>
          </cell>
          <cell r="AG40">
            <v>1045.9663527392797</v>
          </cell>
          <cell r="AH40">
            <v>78241.78479143462</v>
          </cell>
          <cell r="AI40">
            <v>1512.9330147741957</v>
          </cell>
          <cell r="AJ40">
            <v>11.534947689964373</v>
          </cell>
          <cell r="AK40">
            <v>0</v>
          </cell>
          <cell r="AL40">
            <v>0</v>
          </cell>
          <cell r="AM40">
            <v>266.06882313094275</v>
          </cell>
          <cell r="AO40">
            <v>10873.845701966446</v>
          </cell>
          <cell r="AQ40">
            <v>0</v>
          </cell>
          <cell r="AR40">
            <v>1026.1059889685619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91928.451662819614</v>
          </cell>
          <cell r="AJ41">
            <v>1606.5513906134968</v>
          </cell>
          <cell r="AK41">
            <v>1171.5460006244934</v>
          </cell>
          <cell r="AL41">
            <v>0</v>
          </cell>
          <cell r="AM41">
            <v>0</v>
          </cell>
          <cell r="AO41">
            <v>8925.3264318335623</v>
          </cell>
          <cell r="AQ41">
            <v>0</v>
          </cell>
          <cell r="AR41">
            <v>19.035605191658441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5.3196080616356625</v>
          </cell>
          <cell r="T42">
            <v>0</v>
          </cell>
          <cell r="U42">
            <v>0</v>
          </cell>
          <cell r="V42">
            <v>7.9127132139964322</v>
          </cell>
          <cell r="W42">
            <v>0</v>
          </cell>
          <cell r="X42">
            <v>0.19021304835918218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163.53835780206538</v>
          </cell>
          <cell r="AH42">
            <v>2024.52037126144</v>
          </cell>
          <cell r="AI42">
            <v>2427.8209226532199</v>
          </cell>
          <cell r="AJ42">
            <v>83905.475610024965</v>
          </cell>
          <cell r="AK42">
            <v>0</v>
          </cell>
          <cell r="AL42">
            <v>1.9281051828098499</v>
          </cell>
          <cell r="AM42">
            <v>0</v>
          </cell>
          <cell r="AO42">
            <v>1657.6103330311412</v>
          </cell>
          <cell r="AQ42">
            <v>0</v>
          </cell>
          <cell r="AR42">
            <v>58.277713947829639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71.081908265748581</v>
          </cell>
          <cell r="J43">
            <v>0</v>
          </cell>
          <cell r="K43">
            <v>0</v>
          </cell>
          <cell r="L43">
            <v>0</v>
          </cell>
          <cell r="M43">
            <v>8.6910536419906599</v>
          </cell>
          <cell r="N43">
            <v>0</v>
          </cell>
          <cell r="O43">
            <v>26.042849040284004</v>
          </cell>
          <cell r="P43">
            <v>0</v>
          </cell>
          <cell r="Q43">
            <v>0</v>
          </cell>
          <cell r="R43">
            <v>0</v>
          </cell>
          <cell r="S43">
            <v>10.001816277140287</v>
          </cell>
          <cell r="T43">
            <v>0</v>
          </cell>
          <cell r="U43">
            <v>37.130815846471705</v>
          </cell>
          <cell r="V43">
            <v>43.795793149982543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15.478888987155965</v>
          </cell>
          <cell r="AG43">
            <v>25.039741700756906</v>
          </cell>
          <cell r="AH43">
            <v>3641.60197876763</v>
          </cell>
          <cell r="AI43">
            <v>5668.5937911827896</v>
          </cell>
          <cell r="AJ43">
            <v>620.76558341684995</v>
          </cell>
          <cell r="AK43">
            <v>80839.020373154679</v>
          </cell>
          <cell r="AL43">
            <v>5</v>
          </cell>
          <cell r="AM43">
            <v>2020.4398097007013</v>
          </cell>
          <cell r="AO43">
            <v>1661.8531130082049</v>
          </cell>
          <cell r="AQ43">
            <v>0</v>
          </cell>
          <cell r="AR43">
            <v>123.65318827332403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0.17896873737206165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4.0970234854258711</v>
          </cell>
          <cell r="P44">
            <v>0</v>
          </cell>
          <cell r="Q44">
            <v>0</v>
          </cell>
          <cell r="R44">
            <v>0</v>
          </cell>
          <cell r="S44">
            <v>172.13667900678038</v>
          </cell>
          <cell r="T44">
            <v>0</v>
          </cell>
          <cell r="U44">
            <v>19.584441052225785</v>
          </cell>
          <cell r="V44">
            <v>0.54222435527903279</v>
          </cell>
          <cell r="W44">
            <v>11.926412859213549</v>
          </cell>
          <cell r="X44">
            <v>0</v>
          </cell>
          <cell r="Y44">
            <v>0</v>
          </cell>
          <cell r="Z44">
            <v>403.61627593214405</v>
          </cell>
          <cell r="AA44">
            <v>0</v>
          </cell>
          <cell r="AB44">
            <v>0</v>
          </cell>
          <cell r="AC44">
            <v>2064.4513954293611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1593.5852750553474</v>
          </cell>
          <cell r="AI44">
            <v>89.553156741387369</v>
          </cell>
          <cell r="AJ44">
            <v>51.777284976131902</v>
          </cell>
          <cell r="AK44">
            <v>150</v>
          </cell>
          <cell r="AL44">
            <v>13089.839346433726</v>
          </cell>
          <cell r="AM44">
            <v>548.69601894642801</v>
          </cell>
          <cell r="AO44">
            <v>6170.9267220505335</v>
          </cell>
          <cell r="AQ44">
            <v>0.17673263453907873</v>
          </cell>
          <cell r="AR44">
            <v>888.48095455731232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9.4417347518264574</v>
          </cell>
          <cell r="I45">
            <v>0</v>
          </cell>
          <cell r="J45">
            <v>0</v>
          </cell>
          <cell r="K45">
            <v>0</v>
          </cell>
          <cell r="L45">
            <v>3.4242115328692715</v>
          </cell>
          <cell r="M45">
            <v>0.44626719599438563</v>
          </cell>
          <cell r="N45">
            <v>0</v>
          </cell>
          <cell r="O45">
            <v>77.863787830330963</v>
          </cell>
          <cell r="P45">
            <v>0</v>
          </cell>
          <cell r="Q45">
            <v>0</v>
          </cell>
          <cell r="R45">
            <v>0</v>
          </cell>
          <cell r="S45">
            <v>14.528452248957702</v>
          </cell>
          <cell r="T45">
            <v>0</v>
          </cell>
          <cell r="U45">
            <v>11.05642405136598</v>
          </cell>
          <cell r="V45">
            <v>47.017269768530134</v>
          </cell>
          <cell r="W45">
            <v>2.1304372982738249</v>
          </cell>
          <cell r="X45">
            <v>0</v>
          </cell>
          <cell r="Y45">
            <v>0</v>
          </cell>
          <cell r="Z45">
            <v>9.5452637034591703</v>
          </cell>
          <cell r="AA45">
            <v>0.37593782490861022</v>
          </cell>
          <cell r="AB45">
            <v>0</v>
          </cell>
          <cell r="AC45">
            <v>43.243054206585541</v>
          </cell>
          <cell r="AD45">
            <v>0</v>
          </cell>
          <cell r="AE45">
            <v>0</v>
          </cell>
          <cell r="AF45">
            <v>0</v>
          </cell>
          <cell r="AG45">
            <v>5.0258031671927244</v>
          </cell>
          <cell r="AH45">
            <v>80.699076307107262</v>
          </cell>
          <cell r="AI45">
            <v>0</v>
          </cell>
          <cell r="AJ45">
            <v>0</v>
          </cell>
          <cell r="AK45">
            <v>0</v>
          </cell>
          <cell r="AL45">
            <v>6.5241435042437628</v>
          </cell>
          <cell r="AM45">
            <v>41134.128410253586</v>
          </cell>
          <cell r="AO45">
            <v>11604.690000771077</v>
          </cell>
          <cell r="AQ45">
            <v>0</v>
          </cell>
          <cell r="AR45">
            <v>259.37912747841159</v>
          </cell>
        </row>
      </sheetData>
      <sheetData sheetId="3">
        <row r="11">
          <cell r="E11">
            <v>85132.865269795686</v>
          </cell>
          <cell r="F11">
            <v>109.70227403693157</v>
          </cell>
          <cell r="G11">
            <v>8638.6941221887519</v>
          </cell>
          <cell r="H11">
            <v>1784.8997948000376</v>
          </cell>
          <cell r="I11">
            <v>258.49289587268265</v>
          </cell>
          <cell r="J11">
            <v>5.7973047833063382E-2</v>
          </cell>
          <cell r="K11">
            <v>36.76776937997262</v>
          </cell>
          <cell r="L11">
            <v>84.978899456801329</v>
          </cell>
          <cell r="M11">
            <v>43.029789577835373</v>
          </cell>
          <cell r="N11">
            <v>4.389200311627584</v>
          </cell>
          <cell r="O11">
            <v>116.76741203748067</v>
          </cell>
          <cell r="P11">
            <v>30.440543357262193</v>
          </cell>
          <cell r="Q11">
            <v>0.60361590763881778</v>
          </cell>
          <cell r="R11">
            <v>253.6959168009484</v>
          </cell>
          <cell r="S11">
            <v>1072.7456527007275</v>
          </cell>
          <cell r="T11">
            <v>2.804062886012427E-4</v>
          </cell>
          <cell r="U11">
            <v>3124.7933403575048</v>
          </cell>
          <cell r="V11">
            <v>155.45854302568895</v>
          </cell>
          <cell r="W11">
            <v>65.296588864864333</v>
          </cell>
          <cell r="X11">
            <v>21.537737274152938</v>
          </cell>
          <cell r="Y11">
            <v>0.51443692900874072</v>
          </cell>
          <cell r="Z11">
            <v>5128.9574370740802</v>
          </cell>
          <cell r="AA11">
            <v>55.05451742973144</v>
          </cell>
          <cell r="AB11">
            <v>5.7586036779854215</v>
          </cell>
          <cell r="AC11">
            <v>0.32497610532061622</v>
          </cell>
          <cell r="AD11">
            <v>12.235318963679722</v>
          </cell>
          <cell r="AE11">
            <v>118.15906158251892</v>
          </cell>
          <cell r="AF11">
            <v>338.02810120905968</v>
          </cell>
          <cell r="AG11">
            <v>41.025014441225579</v>
          </cell>
          <cell r="AH11">
            <v>102.15703529599601</v>
          </cell>
          <cell r="AI11">
            <v>131.00197841385341</v>
          </cell>
          <cell r="AJ11">
            <v>104.80204637912982</v>
          </cell>
          <cell r="AK11">
            <v>60.477931432644489</v>
          </cell>
          <cell r="AL11">
            <v>28.092979174947011</v>
          </cell>
          <cell r="AM11">
            <v>81.336058056320354</v>
          </cell>
          <cell r="AO11">
            <v>325556.6222821995</v>
          </cell>
          <cell r="AP11">
            <v>0</v>
          </cell>
          <cell r="AR11">
            <v>-5643.620509299938</v>
          </cell>
          <cell r="AS11">
            <v>268.49457113566376</v>
          </cell>
          <cell r="AU11">
            <v>18738.382969467446</v>
          </cell>
        </row>
        <row r="12">
          <cell r="E12">
            <v>434.13695178752357</v>
          </cell>
          <cell r="F12">
            <v>3085.3693748399301</v>
          </cell>
          <cell r="G12">
            <v>43.654611545003959</v>
          </cell>
          <cell r="H12">
            <v>179.21214774742486</v>
          </cell>
          <cell r="I12">
            <v>60.976093158458774</v>
          </cell>
          <cell r="J12">
            <v>144.01495790899375</v>
          </cell>
          <cell r="K12">
            <v>69.313639480160873</v>
          </cell>
          <cell r="L12">
            <v>3015.4910754929469</v>
          </cell>
          <cell r="M12">
            <v>10457.826453840278</v>
          </cell>
          <cell r="N12">
            <v>10.918298487959433</v>
          </cell>
          <cell r="O12">
            <v>378.31638885598352</v>
          </cell>
          <cell r="P12">
            <v>3.8228337942556236</v>
          </cell>
          <cell r="Q12">
            <v>16.168808551310743</v>
          </cell>
          <cell r="R12">
            <v>303.12470675425737</v>
          </cell>
          <cell r="S12">
            <v>20520.993982620981</v>
          </cell>
          <cell r="T12">
            <v>5.0571437959459911E-2</v>
          </cell>
          <cell r="U12">
            <v>1215.6999403986365</v>
          </cell>
          <cell r="V12">
            <v>1495.1808251674172</v>
          </cell>
          <cell r="W12">
            <v>113.62786233317122</v>
          </cell>
          <cell r="X12">
            <v>202.22349925338068</v>
          </cell>
          <cell r="Y12">
            <v>0.14031766434733975</v>
          </cell>
          <cell r="Z12">
            <v>20.029731589253785</v>
          </cell>
          <cell r="AA12">
            <v>2.2338859312502399</v>
          </cell>
          <cell r="AB12">
            <v>1.158255539078491</v>
          </cell>
          <cell r="AC12">
            <v>5.137007078238768</v>
          </cell>
          <cell r="AD12">
            <v>103.79903651256474</v>
          </cell>
          <cell r="AE12">
            <v>19.795978827756034</v>
          </cell>
          <cell r="AF12">
            <v>159.33590307873794</v>
          </cell>
          <cell r="AG12">
            <v>96.221364533152737</v>
          </cell>
          <cell r="AH12">
            <v>195.49244723339999</v>
          </cell>
          <cell r="AI12">
            <v>73.93499058989002</v>
          </cell>
          <cell r="AJ12">
            <v>14.609799574562732</v>
          </cell>
          <cell r="AK12">
            <v>63.126503270926534</v>
          </cell>
          <cell r="AL12">
            <v>1.4183305540417777</v>
          </cell>
          <cell r="AM12">
            <v>207.55727832350965</v>
          </cell>
          <cell r="AO12">
            <v>176.32407559949999</v>
          </cell>
          <cell r="AP12">
            <v>0</v>
          </cell>
          <cell r="AR12">
            <v>0</v>
          </cell>
          <cell r="AS12">
            <v>1596.1784023570001</v>
          </cell>
          <cell r="AU12">
            <v>23304.061193529771</v>
          </cell>
        </row>
        <row r="13">
          <cell r="E13">
            <v>12867.047322455901</v>
          </cell>
          <cell r="F13">
            <v>188.30753337699369</v>
          </cell>
          <cell r="G13">
            <v>11344.322544641216</v>
          </cell>
          <cell r="H13">
            <v>84.856055608624885</v>
          </cell>
          <cell r="I13">
            <v>72.694003290375605</v>
          </cell>
          <cell r="J13">
            <v>0.81266249033760374</v>
          </cell>
          <cell r="K13">
            <v>25.310566039355393</v>
          </cell>
          <cell r="L13">
            <v>114.22159998480969</v>
          </cell>
          <cell r="M13">
            <v>387.4563747671458</v>
          </cell>
          <cell r="N13">
            <v>5.6842308195658271</v>
          </cell>
          <cell r="O13">
            <v>985.894653378719</v>
          </cell>
          <cell r="P13">
            <v>84.964197220837576</v>
          </cell>
          <cell r="Q13">
            <v>44.559134934716731</v>
          </cell>
          <cell r="R13">
            <v>105.91097584291471</v>
          </cell>
          <cell r="S13">
            <v>400.00721433212976</v>
          </cell>
          <cell r="T13">
            <v>3.7280834546833663</v>
          </cell>
          <cell r="U13">
            <v>4092.3049638219795</v>
          </cell>
          <cell r="V13">
            <v>2494.8585511799961</v>
          </cell>
          <cell r="W13">
            <v>93.912591409390885</v>
          </cell>
          <cell r="X13">
            <v>366.75557619890174</v>
          </cell>
          <cell r="Y13">
            <v>20.757164428390631</v>
          </cell>
          <cell r="Z13">
            <v>13768.950155244574</v>
          </cell>
          <cell r="AA13">
            <v>216.68192572247895</v>
          </cell>
          <cell r="AB13">
            <v>149.66173929950813</v>
          </cell>
          <cell r="AC13">
            <v>28.824793031660153</v>
          </cell>
          <cell r="AD13">
            <v>133.55579495087713</v>
          </cell>
          <cell r="AE13">
            <v>90.976781718597067</v>
          </cell>
          <cell r="AF13">
            <v>230.2153414800938</v>
          </cell>
          <cell r="AG13">
            <v>33.468043618419728</v>
          </cell>
          <cell r="AH13">
            <v>528.38918491492711</v>
          </cell>
          <cell r="AI13">
            <v>2391.1419211607631</v>
          </cell>
          <cell r="AJ13">
            <v>917.7158755533676</v>
          </cell>
          <cell r="AK13">
            <v>1688.9590678380109</v>
          </cell>
          <cell r="AL13">
            <v>37.644103778727768</v>
          </cell>
          <cell r="AM13">
            <v>325.4671545745631</v>
          </cell>
          <cell r="AO13">
            <v>283139.64399858785</v>
          </cell>
          <cell r="AP13">
            <v>0</v>
          </cell>
          <cell r="AR13">
            <v>0</v>
          </cell>
          <cell r="AS13">
            <v>378.99942841003912</v>
          </cell>
          <cell r="AU13">
            <v>10347.549131838796</v>
          </cell>
        </row>
        <row r="14">
          <cell r="E14">
            <v>206.26963108030878</v>
          </cell>
          <cell r="F14">
            <v>799.73066973585821</v>
          </cell>
          <cell r="G14">
            <v>947.59111074005511</v>
          </cell>
          <cell r="H14">
            <v>31.496344750980146</v>
          </cell>
          <cell r="I14">
            <v>654.54404282179564</v>
          </cell>
          <cell r="J14">
            <v>3.2638023727989682</v>
          </cell>
          <cell r="K14">
            <v>61.549222873658621</v>
          </cell>
          <cell r="L14">
            <v>623.98602831818664</v>
          </cell>
          <cell r="M14">
            <v>203.27315366428462</v>
          </cell>
          <cell r="N14">
            <v>0.60055524941206884</v>
          </cell>
          <cell r="O14">
            <v>839.83191884480027</v>
          </cell>
          <cell r="P14">
            <v>0.27582051442111261</v>
          </cell>
          <cell r="Q14">
            <v>4.5512334136994816</v>
          </cell>
          <cell r="R14">
            <v>7.8791130452258216</v>
          </cell>
          <cell r="S14">
            <v>209.94717477235022</v>
          </cell>
          <cell r="T14">
            <v>3.3842502439747766</v>
          </cell>
          <cell r="U14">
            <v>349.87785709381205</v>
          </cell>
          <cell r="V14">
            <v>556.72810660536072</v>
          </cell>
          <cell r="W14">
            <v>86.619822361227918</v>
          </cell>
          <cell r="X14">
            <v>14.407869843385093</v>
          </cell>
          <cell r="Y14">
            <v>2.9862246950489895</v>
          </cell>
          <cell r="Z14">
            <v>75.914598473993422</v>
          </cell>
          <cell r="AA14">
            <v>28.603942306661832</v>
          </cell>
          <cell r="AB14">
            <v>43.301833991459795</v>
          </cell>
          <cell r="AC14">
            <v>55.215821156233474</v>
          </cell>
          <cell r="AD14">
            <v>11.279927248891344</v>
          </cell>
          <cell r="AE14">
            <v>3.2397527092613805</v>
          </cell>
          <cell r="AF14">
            <v>130.29928186030091</v>
          </cell>
          <cell r="AG14">
            <v>88.767658180751624</v>
          </cell>
          <cell r="AH14">
            <v>1941.1041857979355</v>
          </cell>
          <cell r="AI14">
            <v>34.922016861799108</v>
          </cell>
          <cell r="AJ14">
            <v>34.100331349477045</v>
          </cell>
          <cell r="AK14">
            <v>195.30428656705067</v>
          </cell>
          <cell r="AL14">
            <v>221.21479512140715</v>
          </cell>
          <cell r="AM14">
            <v>817.84776160028423</v>
          </cell>
          <cell r="AO14">
            <v>52347.763157003777</v>
          </cell>
          <cell r="AP14">
            <v>0</v>
          </cell>
          <cell r="AR14">
            <v>0</v>
          </cell>
          <cell r="AS14">
            <v>100.35310979497221</v>
          </cell>
          <cell r="AU14">
            <v>39036.509379175928</v>
          </cell>
        </row>
        <row r="15">
          <cell r="E15">
            <v>632.53882877908097</v>
          </cell>
          <cell r="F15">
            <v>452.21948231697542</v>
          </cell>
          <cell r="G15">
            <v>5461.5216803490612</v>
          </cell>
          <cell r="H15">
            <v>359.06787299424178</v>
          </cell>
          <cell r="I15">
            <v>5941.8175797245613</v>
          </cell>
          <cell r="J15">
            <v>1.3330500554439093</v>
          </cell>
          <cell r="K15">
            <v>102.87302931288608</v>
          </cell>
          <cell r="L15">
            <v>1515.0933777187574</v>
          </cell>
          <cell r="M15">
            <v>2018.9100110422155</v>
          </cell>
          <cell r="N15">
            <v>13.431012029691166</v>
          </cell>
          <cell r="O15">
            <v>4705.9209255306023</v>
          </cell>
          <cell r="P15">
            <v>72.278647112002474</v>
          </cell>
          <cell r="Q15">
            <v>45.870768543734442</v>
          </cell>
          <cell r="R15">
            <v>201.08901124866767</v>
          </cell>
          <cell r="S15">
            <v>10074.307407255161</v>
          </cell>
          <cell r="T15">
            <v>1.049119140676736</v>
          </cell>
          <cell r="U15">
            <v>596.17365102396684</v>
          </cell>
          <cell r="V15">
            <v>1146.2815515294874</v>
          </cell>
          <cell r="W15">
            <v>134.93562544035589</v>
          </cell>
          <cell r="X15">
            <v>838.46764796820298</v>
          </cell>
          <cell r="Y15">
            <v>260.47722674424932</v>
          </cell>
          <cell r="Z15">
            <v>883.7153609366419</v>
          </cell>
          <cell r="AA15">
            <v>1179.9893901488765</v>
          </cell>
          <cell r="AB15">
            <v>6175.1004744777074</v>
          </cell>
          <cell r="AC15">
            <v>77.104574629314484</v>
          </cell>
          <cell r="AD15">
            <v>139.39022653657466</v>
          </cell>
          <cell r="AE15">
            <v>167.80166567424095</v>
          </cell>
          <cell r="AF15">
            <v>2205.4672343168909</v>
          </cell>
          <cell r="AG15">
            <v>624.31805161616387</v>
          </cell>
          <cell r="AH15">
            <v>1397.9166704905608</v>
          </cell>
          <cell r="AI15">
            <v>932.2855305911346</v>
          </cell>
          <cell r="AJ15">
            <v>562.62386996377631</v>
          </cell>
          <cell r="AK15">
            <v>174.74055843773192</v>
          </cell>
          <cell r="AL15">
            <v>396.22214462156603</v>
          </cell>
          <cell r="AM15">
            <v>370.65223056802898</v>
          </cell>
          <cell r="AO15">
            <v>9046.9792510137959</v>
          </cell>
          <cell r="AP15">
            <v>159.80948655023423</v>
          </cell>
          <cell r="AR15">
            <v>11.97259931151576</v>
          </cell>
          <cell r="AS15">
            <v>343.06161453417263</v>
          </cell>
          <cell r="AU15">
            <v>3192.6074865139954</v>
          </cell>
        </row>
        <row r="16">
          <cell r="E16">
            <v>3355.5818545265925</v>
          </cell>
          <cell r="F16">
            <v>2850.2519423087342</v>
          </cell>
          <cell r="G16">
            <v>573.19793970642331</v>
          </cell>
          <cell r="H16">
            <v>238.41362390903899</v>
          </cell>
          <cell r="I16">
            <v>271.05421718491033</v>
          </cell>
          <cell r="J16">
            <v>235.40683686943754</v>
          </cell>
          <cell r="K16">
            <v>156.18445083895915</v>
          </cell>
          <cell r="L16">
            <v>4827.4171317867076</v>
          </cell>
          <cell r="M16">
            <v>3016.3895458914749</v>
          </cell>
          <cell r="N16">
            <v>0</v>
          </cell>
          <cell r="O16">
            <v>109.7619141123624</v>
          </cell>
          <cell r="P16">
            <v>0</v>
          </cell>
          <cell r="Q16">
            <v>237.8523248764387</v>
          </cell>
          <cell r="R16">
            <v>994.60390776205566</v>
          </cell>
          <cell r="S16">
            <v>12452.935957113443</v>
          </cell>
          <cell r="T16">
            <v>345.65453222342751</v>
          </cell>
          <cell r="U16">
            <v>5639.4231780237715</v>
          </cell>
          <cell r="V16">
            <v>2215.7447370383898</v>
          </cell>
          <cell r="W16">
            <v>2811.3243543972385</v>
          </cell>
          <cell r="X16">
            <v>1325.4043259397206</v>
          </cell>
          <cell r="Y16">
            <v>333.47516766752295</v>
          </cell>
          <cell r="Z16">
            <v>3539.1125320010851</v>
          </cell>
          <cell r="AA16">
            <v>1285.3138383568435</v>
          </cell>
          <cell r="AB16">
            <v>1332.3527777507393</v>
          </cell>
          <cell r="AC16">
            <v>315.07794814395606</v>
          </cell>
          <cell r="AD16">
            <v>157.81111535083193</v>
          </cell>
          <cell r="AE16">
            <v>631.6864891170012</v>
          </cell>
          <cell r="AF16">
            <v>3180.1795079580174</v>
          </cell>
          <cell r="AG16">
            <v>777.91407670732735</v>
          </cell>
          <cell r="AH16">
            <v>2914.5847281634897</v>
          </cell>
          <cell r="AI16">
            <v>2152.981985040341</v>
          </cell>
          <cell r="AJ16">
            <v>954.20689216156927</v>
          </cell>
          <cell r="AK16">
            <v>1384.8156259118994</v>
          </cell>
          <cell r="AL16">
            <v>36.905993990062029</v>
          </cell>
          <cell r="AM16">
            <v>123.95454787124127</v>
          </cell>
          <cell r="AO16">
            <v>28333.551688633423</v>
          </cell>
          <cell r="AP16">
            <v>0</v>
          </cell>
          <cell r="AR16">
            <v>0</v>
          </cell>
          <cell r="AS16">
            <v>-73.709809406192221</v>
          </cell>
          <cell r="AU16">
            <v>5331.0752796389497</v>
          </cell>
        </row>
        <row r="17">
          <cell r="E17">
            <v>6767.4894573856236</v>
          </cell>
          <cell r="F17">
            <v>2177.1976303831025</v>
          </cell>
          <cell r="G17">
            <v>3585.5040751159595</v>
          </cell>
          <cell r="H17">
            <v>218.13086060191151</v>
          </cell>
          <cell r="I17">
            <v>920.4539730647964</v>
          </cell>
          <cell r="J17">
            <v>177.14558163546505</v>
          </cell>
          <cell r="K17">
            <v>3475.9362648676642</v>
          </cell>
          <cell r="L17">
            <v>4913.8363741987387</v>
          </cell>
          <cell r="M17">
            <v>0</v>
          </cell>
          <cell r="N17">
            <v>0</v>
          </cell>
          <cell r="O17">
            <v>1051.6045511715834</v>
          </cell>
          <cell r="P17">
            <v>30.303458899973162</v>
          </cell>
          <cell r="Q17">
            <v>245.88149257521931</v>
          </cell>
          <cell r="R17">
            <v>791.17419038240325</v>
          </cell>
          <cell r="S17">
            <v>4916.1065676569506</v>
          </cell>
          <cell r="T17">
            <v>65.180867198559653</v>
          </cell>
          <cell r="U17">
            <v>169.79593857584982</v>
          </cell>
          <cell r="V17">
            <v>559.08593893090074</v>
          </cell>
          <cell r="W17">
            <v>602.77617955245171</v>
          </cell>
          <cell r="X17">
            <v>595.83511997791857</v>
          </cell>
          <cell r="Y17">
            <v>22.251004837690502</v>
          </cell>
          <cell r="Z17">
            <v>1593.1176901096228</v>
          </cell>
          <cell r="AA17">
            <v>201.25715120446529</v>
          </cell>
          <cell r="AB17">
            <v>514.72938069462805</v>
          </cell>
          <cell r="AC17">
            <v>477.80394074167049</v>
          </cell>
          <cell r="AD17">
            <v>176.24615481725669</v>
          </cell>
          <cell r="AE17">
            <v>111.60550101308482</v>
          </cell>
          <cell r="AF17">
            <v>1214.1816154199246</v>
          </cell>
          <cell r="AG17">
            <v>435.07187740331563</v>
          </cell>
          <cell r="AH17">
            <v>1324.8864497396828</v>
          </cell>
          <cell r="AI17">
            <v>513.12964994595029</v>
          </cell>
          <cell r="AJ17">
            <v>633.00210704524852</v>
          </cell>
          <cell r="AK17">
            <v>11347.972606840096</v>
          </cell>
          <cell r="AL17">
            <v>126.58857326418014</v>
          </cell>
          <cell r="AM17">
            <v>305.81038147823557</v>
          </cell>
          <cell r="AO17">
            <v>55174.522913065317</v>
          </cell>
          <cell r="AP17">
            <v>0</v>
          </cell>
          <cell r="AR17">
            <v>0</v>
          </cell>
          <cell r="AS17">
            <v>-510.87128771237133</v>
          </cell>
          <cell r="AU17">
            <v>3729.1012118904641</v>
          </cell>
        </row>
        <row r="18">
          <cell r="E18">
            <v>2106.0975327513684</v>
          </cell>
          <cell r="F18">
            <v>2629.0619368088292</v>
          </cell>
          <cell r="G18">
            <v>3900.7033561198127</v>
          </cell>
          <cell r="H18">
            <v>429.08188302399958</v>
          </cell>
          <cell r="I18">
            <v>716.48168268696429</v>
          </cell>
          <cell r="J18">
            <v>9.1163374906324446</v>
          </cell>
          <cell r="K18">
            <v>900.1621782663093</v>
          </cell>
          <cell r="L18">
            <v>13992.861885653088</v>
          </cell>
          <cell r="M18">
            <v>4693.0427646615663</v>
          </cell>
          <cell r="N18">
            <v>37.103077939652493</v>
          </cell>
          <cell r="O18">
            <v>889.94582270058027</v>
          </cell>
          <cell r="P18">
            <v>3241.9195562893424</v>
          </cell>
          <cell r="Q18">
            <v>483.34605668181837</v>
          </cell>
          <cell r="R18">
            <v>1466.2863186005341</v>
          </cell>
          <cell r="S18">
            <v>93668.437719694019</v>
          </cell>
          <cell r="T18">
            <v>881.5358515057228</v>
          </cell>
          <cell r="U18">
            <v>2629.0517034190234</v>
          </cell>
          <cell r="V18">
            <v>6623.7527217758461</v>
          </cell>
          <cell r="W18">
            <v>820.09189483958994</v>
          </cell>
          <cell r="X18">
            <v>225.24948630121179</v>
          </cell>
          <cell r="Y18">
            <v>60.9971974036756</v>
          </cell>
          <cell r="Z18">
            <v>2218.0447601385104</v>
          </cell>
          <cell r="AA18">
            <v>413.41479596337194</v>
          </cell>
          <cell r="AB18">
            <v>1609.9358930936769</v>
          </cell>
          <cell r="AC18">
            <v>141.24980290025911</v>
          </cell>
          <cell r="AD18">
            <v>324.06368068598704</v>
          </cell>
          <cell r="AE18">
            <v>185.55146586231552</v>
          </cell>
          <cell r="AF18">
            <v>2993.533771047405</v>
          </cell>
          <cell r="AG18">
            <v>598.12649700623592</v>
          </cell>
          <cell r="AH18">
            <v>1425.4376570878501</v>
          </cell>
          <cell r="AI18">
            <v>369.17744188303618</v>
          </cell>
          <cell r="AJ18">
            <v>447.53035049575618</v>
          </cell>
          <cell r="AK18">
            <v>426.12912358328356</v>
          </cell>
          <cell r="AL18">
            <v>64.519441196734007</v>
          </cell>
          <cell r="AM18">
            <v>817.41905140898666</v>
          </cell>
          <cell r="AO18">
            <v>8188.1421248797069</v>
          </cell>
          <cell r="AP18">
            <v>0</v>
          </cell>
          <cell r="AR18">
            <v>87.108060938918385</v>
          </cell>
          <cell r="AS18">
            <v>1124.4633568621605</v>
          </cell>
          <cell r="AU18">
            <v>10192.672224169097</v>
          </cell>
        </row>
        <row r="19">
          <cell r="E19">
            <v>2693.3275467967351</v>
          </cell>
          <cell r="F19">
            <v>4099.7925974571162</v>
          </cell>
          <cell r="G19">
            <v>1351.0419952035054</v>
          </cell>
          <cell r="H19">
            <v>421.3949808300884</v>
          </cell>
          <cell r="I19">
            <v>3693.5694209249964</v>
          </cell>
          <cell r="J19">
            <v>291.62936699532179</v>
          </cell>
          <cell r="K19">
            <v>490.5254429886337</v>
          </cell>
          <cell r="L19">
            <v>1721.4989517205497</v>
          </cell>
          <cell r="M19">
            <v>6843.6771227435174</v>
          </cell>
          <cell r="N19">
            <v>667.62986017670903</v>
          </cell>
          <cell r="O19">
            <v>1515.6619669670954</v>
          </cell>
          <cell r="P19">
            <v>73.37482033965567</v>
          </cell>
          <cell r="Q19">
            <v>1258.363664032649</v>
          </cell>
          <cell r="R19">
            <v>7253.346026684997</v>
          </cell>
          <cell r="S19">
            <v>24983.288488881459</v>
          </cell>
          <cell r="T19">
            <v>32.315532621675189</v>
          </cell>
          <cell r="U19">
            <v>1079.6167775459185</v>
          </cell>
          <cell r="V19">
            <v>1092.4841311919379</v>
          </cell>
          <cell r="W19">
            <v>907.52545299432882</v>
          </cell>
          <cell r="X19">
            <v>403.82041861321443</v>
          </cell>
          <cell r="Y19">
            <v>264.35814664674393</v>
          </cell>
          <cell r="Z19">
            <v>533.80647895837751</v>
          </cell>
          <cell r="AA19">
            <v>1580.4786584882941</v>
          </cell>
          <cell r="AB19">
            <v>5030.4080955989748</v>
          </cell>
          <cell r="AC19">
            <v>1060.6029790901973</v>
          </cell>
          <cell r="AD19">
            <v>212.21915413511874</v>
          </cell>
          <cell r="AE19">
            <v>103.91440183500723</v>
          </cell>
          <cell r="AF19">
            <v>2924.2003218425784</v>
          </cell>
          <cell r="AG19">
            <v>578.23671727051101</v>
          </cell>
          <cell r="AH19">
            <v>1216.4096535913254</v>
          </cell>
          <cell r="AI19">
            <v>270.32263022116189</v>
          </cell>
          <cell r="AJ19">
            <v>1123.7536314677282</v>
          </cell>
          <cell r="AK19">
            <v>459.76040075888716</v>
          </cell>
          <cell r="AL19">
            <v>107.56556053942188</v>
          </cell>
          <cell r="AM19">
            <v>816.77846751833806</v>
          </cell>
          <cell r="AO19">
            <v>9638.1387905778793</v>
          </cell>
          <cell r="AP19">
            <v>0</v>
          </cell>
          <cell r="AR19">
            <v>4367.4165121755532</v>
          </cell>
          <cell r="AS19">
            <v>1096.3955073994273</v>
          </cell>
          <cell r="AU19">
            <v>19959.067625670676</v>
          </cell>
        </row>
        <row r="20">
          <cell r="E20">
            <v>966.06908236034224</v>
          </cell>
          <cell r="F20">
            <v>3070.9709537668441</v>
          </cell>
          <cell r="G20">
            <v>938.32854512293625</v>
          </cell>
          <cell r="H20">
            <v>312.87886973419006</v>
          </cell>
          <cell r="I20">
            <v>486.8663334030212</v>
          </cell>
          <cell r="J20">
            <v>434.94784789021924</v>
          </cell>
          <cell r="K20">
            <v>990.46851636678605</v>
          </cell>
          <cell r="L20">
            <v>1335.8018782016102</v>
          </cell>
          <cell r="M20">
            <v>1382.1516719245005</v>
          </cell>
          <cell r="N20">
            <v>734.37735934255568</v>
          </cell>
          <cell r="O20">
            <v>860.0550585332868</v>
          </cell>
          <cell r="P20">
            <v>0.17049474314123275</v>
          </cell>
          <cell r="Q20">
            <v>174.34179500963631</v>
          </cell>
          <cell r="R20">
            <v>256.18799143970762</v>
          </cell>
          <cell r="S20">
            <v>11927.065564093056</v>
          </cell>
          <cell r="T20">
            <v>2068.3829191187037</v>
          </cell>
          <cell r="U20">
            <v>1314.4620413261391</v>
          </cell>
          <cell r="V20">
            <v>830.75607563385347</v>
          </cell>
          <cell r="W20">
            <v>856.40742949630408</v>
          </cell>
          <cell r="X20">
            <v>2204.8091076753917</v>
          </cell>
          <cell r="Y20">
            <v>484.70490565673771</v>
          </cell>
          <cell r="Z20">
            <v>742.65776386540279</v>
          </cell>
          <cell r="AA20">
            <v>910.51071965409824</v>
          </cell>
          <cell r="AB20">
            <v>5968.9391919976724</v>
          </cell>
          <cell r="AC20">
            <v>3808.9132642475006</v>
          </cell>
          <cell r="AD20">
            <v>722.28873850523075</v>
          </cell>
          <cell r="AE20">
            <v>201.41918860740907</v>
          </cell>
          <cell r="AF20">
            <v>3713.7853397949043</v>
          </cell>
          <cell r="AG20">
            <v>352.15364109374161</v>
          </cell>
          <cell r="AH20">
            <v>2895.4787331058101</v>
          </cell>
          <cell r="AI20">
            <v>1180.896022368371</v>
          </cell>
          <cell r="AJ20">
            <v>449.49181045206888</v>
          </cell>
          <cell r="AK20">
            <v>469.02871032001917</v>
          </cell>
          <cell r="AL20">
            <v>299.95856744680873</v>
          </cell>
          <cell r="AM20">
            <v>1008.4018396632003</v>
          </cell>
          <cell r="AO20">
            <v>50578.126069215417</v>
          </cell>
          <cell r="AP20">
            <v>0</v>
          </cell>
          <cell r="AR20">
            <v>72620.084002405652</v>
          </cell>
          <cell r="AS20">
            <v>460.9938048950217</v>
          </cell>
          <cell r="AU20">
            <v>10573.006813858347</v>
          </cell>
        </row>
        <row r="21">
          <cell r="E21">
            <v>57.727733340325265</v>
          </cell>
          <cell r="F21">
            <v>77.253208193247303</v>
          </cell>
          <cell r="G21">
            <v>105.79004625875542</v>
          </cell>
          <cell r="H21">
            <v>39.946635288528725</v>
          </cell>
          <cell r="I21">
            <v>16.071177081660064</v>
          </cell>
          <cell r="J21">
            <v>1.2509394170157042</v>
          </cell>
          <cell r="K21">
            <v>25.231321235629327</v>
          </cell>
          <cell r="L21">
            <v>109.75455573381203</v>
          </cell>
          <cell r="M21">
            <v>103.94051707150022</v>
          </cell>
          <cell r="N21">
            <v>1.291499746253036</v>
          </cell>
          <cell r="O21">
            <v>70.542088982089851</v>
          </cell>
          <cell r="P21">
            <v>24.675924468899794</v>
          </cell>
          <cell r="Q21">
            <v>15.214425858101327</v>
          </cell>
          <cell r="R21">
            <v>72.699735532639636</v>
          </cell>
          <cell r="S21">
            <v>195.0363070246498</v>
          </cell>
          <cell r="T21">
            <v>10.641790678763975</v>
          </cell>
          <cell r="U21">
            <v>1191.4621787790747</v>
          </cell>
          <cell r="V21">
            <v>151.5907823683942</v>
          </cell>
          <cell r="W21">
            <v>54.419893979814475</v>
          </cell>
          <cell r="X21">
            <v>362.30767727687817</v>
          </cell>
          <cell r="Y21">
            <v>74.212576346692785</v>
          </cell>
          <cell r="Z21">
            <v>131.78343868862476</v>
          </cell>
          <cell r="AA21">
            <v>29.419966119110267</v>
          </cell>
          <cell r="AB21">
            <v>1479.8799468410084</v>
          </cell>
          <cell r="AC21">
            <v>90.438425632953326</v>
          </cell>
          <cell r="AD21">
            <v>106.61886307122774</v>
          </cell>
          <cell r="AE21">
            <v>39.411856112132227</v>
          </cell>
          <cell r="AF21">
            <v>243.74083207177796</v>
          </cell>
          <cell r="AG21">
            <v>157.89099006536694</v>
          </cell>
          <cell r="AH21">
            <v>390.50746089040064</v>
          </cell>
          <cell r="AI21">
            <v>343.32269252566243</v>
          </cell>
          <cell r="AJ21">
            <v>250.21087997456439</v>
          </cell>
          <cell r="AK21">
            <v>1743.1720307592395</v>
          </cell>
          <cell r="AL21">
            <v>39.237221194160909</v>
          </cell>
          <cell r="AM21">
            <v>376.83703188325973</v>
          </cell>
          <cell r="AO21">
            <v>38436.218638618666</v>
          </cell>
          <cell r="AP21">
            <v>0</v>
          </cell>
          <cell r="AR21">
            <v>3993.1690620976742</v>
          </cell>
          <cell r="AS21">
            <v>-5.1469436734993268</v>
          </cell>
          <cell r="AU21">
            <v>3676.8965693557752</v>
          </cell>
        </row>
        <row r="22">
          <cell r="E22">
            <v>2099.6712488519906</v>
          </cell>
          <cell r="F22">
            <v>440.35657758348418</v>
          </cell>
          <cell r="G22">
            <v>1205.4940955662396</v>
          </cell>
          <cell r="H22">
            <v>1310.2760668070855</v>
          </cell>
          <cell r="I22">
            <v>109.87162424950338</v>
          </cell>
          <cell r="J22">
            <v>34.671115472679347</v>
          </cell>
          <cell r="K22">
            <v>89.643798489735175</v>
          </cell>
          <cell r="L22">
            <v>835.95320433905431</v>
          </cell>
          <cell r="M22">
            <v>5808.8639328964819</v>
          </cell>
          <cell r="N22">
            <v>182.9191448886636</v>
          </cell>
          <cell r="O22">
            <v>271.70797963638483</v>
          </cell>
          <cell r="P22">
            <v>0</v>
          </cell>
          <cell r="Q22">
            <v>58.020888492414279</v>
          </cell>
          <cell r="R22">
            <v>206.91896111868456</v>
          </cell>
          <cell r="S22">
            <v>4400.4274951341804</v>
          </cell>
          <cell r="T22">
            <v>176.6772535077674</v>
          </cell>
          <cell r="U22">
            <v>1838.7039527442239</v>
          </cell>
          <cell r="V22">
            <v>818.81268087382443</v>
          </cell>
          <cell r="W22">
            <v>889.8710806283608</v>
          </cell>
          <cell r="X22">
            <v>433.69666836621752</v>
          </cell>
          <cell r="Y22">
            <v>110.64868566384376</v>
          </cell>
          <cell r="Z22">
            <v>1156.2904902200526</v>
          </cell>
          <cell r="AA22">
            <v>341.18023101990434</v>
          </cell>
          <cell r="AB22">
            <v>1469.135126000223</v>
          </cell>
          <cell r="AC22">
            <v>302.47787155716043</v>
          </cell>
          <cell r="AD22">
            <v>847.99836332043321</v>
          </cell>
          <cell r="AE22">
            <v>660.20750475962211</v>
          </cell>
          <cell r="AF22">
            <v>1188.8172524468241</v>
          </cell>
          <cell r="AG22">
            <v>357.24781948136149</v>
          </cell>
          <cell r="AH22">
            <v>969.40509912653818</v>
          </cell>
          <cell r="AI22">
            <v>1450.5830373220426</v>
          </cell>
          <cell r="AJ22">
            <v>756.38915376073521</v>
          </cell>
          <cell r="AK22">
            <v>1333.93663413332</v>
          </cell>
          <cell r="AL22">
            <v>249.96699316060972</v>
          </cell>
          <cell r="AM22">
            <v>522.34755290469366</v>
          </cell>
          <cell r="AO22">
            <v>38414.020485410183</v>
          </cell>
          <cell r="AP22">
            <v>0</v>
          </cell>
          <cell r="AR22">
            <v>0</v>
          </cell>
          <cell r="AS22">
            <v>-9.7544867431910234</v>
          </cell>
          <cell r="AU22">
            <v>3411.534998562126</v>
          </cell>
        </row>
        <row r="23">
          <cell r="E23">
            <v>3092.6523469359272</v>
          </cell>
          <cell r="F23">
            <v>30.165785491464799</v>
          </cell>
          <cell r="G23">
            <v>21.326415972872592</v>
          </cell>
          <cell r="H23">
            <v>242.21788404532691</v>
          </cell>
          <cell r="I23">
            <v>1.3575814239700701</v>
          </cell>
          <cell r="J23">
            <v>0</v>
          </cell>
          <cell r="K23">
            <v>3.8714145434293255E-3</v>
          </cell>
          <cell r="L23">
            <v>24.101362222051421</v>
          </cell>
          <cell r="M23">
            <v>4.0316050285018559</v>
          </cell>
          <cell r="N23">
            <v>7.309283738319353</v>
          </cell>
          <cell r="O23">
            <v>6.6962370338569945</v>
          </cell>
          <cell r="P23">
            <v>24.810189100836851</v>
          </cell>
          <cell r="Q23">
            <v>428.55900758515821</v>
          </cell>
          <cell r="R23">
            <v>5.0425790086962028</v>
          </cell>
          <cell r="S23">
            <v>453.52287567895507</v>
          </cell>
          <cell r="T23">
            <v>1.2127037289714975</v>
          </cell>
          <cell r="U23">
            <v>173.47601017906277</v>
          </cell>
          <cell r="V23">
            <v>38.948649061955415</v>
          </cell>
          <cell r="W23">
            <v>354.88763314177976</v>
          </cell>
          <cell r="X23">
            <v>29.425414352233904</v>
          </cell>
          <cell r="Y23">
            <v>25.131245017526783</v>
          </cell>
          <cell r="Z23">
            <v>578.64310833315062</v>
          </cell>
          <cell r="AA23">
            <v>267.65142264137205</v>
          </cell>
          <cell r="AB23">
            <v>0.56307320895514146</v>
          </cell>
          <cell r="AC23">
            <v>3.0389719224494494</v>
          </cell>
          <cell r="AD23">
            <v>54.756805076322777</v>
          </cell>
          <cell r="AE23">
            <v>113.75441369901768</v>
          </cell>
          <cell r="AF23">
            <v>132.26564264811628</v>
          </cell>
          <cell r="AG23">
            <v>78.035697719664313</v>
          </cell>
          <cell r="AH23">
            <v>152.04518936984527</v>
          </cell>
          <cell r="AI23">
            <v>246.24499192996569</v>
          </cell>
          <cell r="AJ23">
            <v>865.17524932951244</v>
          </cell>
          <cell r="AK23">
            <v>1017.3345309678498</v>
          </cell>
          <cell r="AL23">
            <v>754.57867803388308</v>
          </cell>
          <cell r="AM23">
            <v>124.85494286330214</v>
          </cell>
          <cell r="AO23">
            <v>6624.5194689624013</v>
          </cell>
          <cell r="AP23">
            <v>76.059151166025046</v>
          </cell>
          <cell r="AR23">
            <v>0</v>
          </cell>
          <cell r="AS23">
            <v>10.76450664553116</v>
          </cell>
          <cell r="AU23">
            <v>0</v>
          </cell>
        </row>
        <row r="24">
          <cell r="E24">
            <v>0.94870445690885163</v>
          </cell>
          <cell r="F24">
            <v>229.73207752869405</v>
          </cell>
          <cell r="G24">
            <v>66.266554743442001</v>
          </cell>
          <cell r="H24">
            <v>800.51138294953284</v>
          </cell>
          <cell r="I24">
            <v>110.84668749883971</v>
          </cell>
          <cell r="J24">
            <v>365.75674222051089</v>
          </cell>
          <cell r="K24">
            <v>4.7291635690580449</v>
          </cell>
          <cell r="L24">
            <v>115.61757572366147</v>
          </cell>
          <cell r="M24">
            <v>0</v>
          </cell>
          <cell r="N24">
            <v>0.25511794579884334</v>
          </cell>
          <cell r="O24">
            <v>20.04312973842698</v>
          </cell>
          <cell r="P24">
            <v>2617.5237463061599</v>
          </cell>
          <cell r="Q24">
            <v>12.380445709680398</v>
          </cell>
          <cell r="R24">
            <v>178.89262123467086</v>
          </cell>
          <cell r="S24">
            <v>603.82029514326621</v>
          </cell>
          <cell r="T24">
            <v>26.142048007813763</v>
          </cell>
          <cell r="U24">
            <v>693.90021332741424</v>
          </cell>
          <cell r="V24">
            <v>16.72922477531743</v>
          </cell>
          <cell r="W24">
            <v>1.5575254792871487</v>
          </cell>
          <cell r="X24">
            <v>0.4880169296066007</v>
          </cell>
          <cell r="Y24">
            <v>93.156959025280642</v>
          </cell>
          <cell r="Z24">
            <v>289.74882574360248</v>
          </cell>
          <cell r="AA24">
            <v>1.692493187902218</v>
          </cell>
          <cell r="AB24">
            <v>63.039072094055179</v>
          </cell>
          <cell r="AC24">
            <v>1.8436073822090719</v>
          </cell>
          <cell r="AD24">
            <v>0.53858640914300038</v>
          </cell>
          <cell r="AE24">
            <v>5.6322864248721558</v>
          </cell>
          <cell r="AF24">
            <v>5.2378962917279548</v>
          </cell>
          <cell r="AG24">
            <v>1.1487759661487091</v>
          </cell>
          <cell r="AH24">
            <v>691.73711499106935</v>
          </cell>
          <cell r="AI24">
            <v>25.882074666700323</v>
          </cell>
          <cell r="AJ24">
            <v>3.8492552691433639</v>
          </cell>
          <cell r="AK24">
            <v>23.74655003952666</v>
          </cell>
          <cell r="AL24">
            <v>1.4464236739364409</v>
          </cell>
          <cell r="AM24">
            <v>10.364940224440346</v>
          </cell>
          <cell r="AO24">
            <v>1109.9966180875888</v>
          </cell>
          <cell r="AP24">
            <v>119.00030800173317</v>
          </cell>
          <cell r="AR24">
            <v>0</v>
          </cell>
          <cell r="AS24">
            <v>4.0056253050977251</v>
          </cell>
          <cell r="AU24">
            <v>3062.6352779771555</v>
          </cell>
        </row>
        <row r="25">
          <cell r="E25">
            <v>352.01915493726307</v>
          </cell>
          <cell r="F25">
            <v>52.465159341180502</v>
          </cell>
          <cell r="G25">
            <v>59.200170128008224</v>
          </cell>
          <cell r="H25">
            <v>1403.5322087392537</v>
          </cell>
          <cell r="I25">
            <v>5.7771034327747683</v>
          </cell>
          <cell r="J25">
            <v>0</v>
          </cell>
          <cell r="K25">
            <v>2.0389024908074392E-2</v>
          </cell>
          <cell r="L25">
            <v>1642.267849386187</v>
          </cell>
          <cell r="M25">
            <v>3055.6586759245442</v>
          </cell>
          <cell r="N25">
            <v>301.55417544178954</v>
          </cell>
          <cell r="O25">
            <v>39.164687080345907</v>
          </cell>
          <cell r="P25">
            <v>243.84785851329957</v>
          </cell>
          <cell r="Q25">
            <v>101.18477372364697</v>
          </cell>
          <cell r="R25">
            <v>43.049670566821355</v>
          </cell>
          <cell r="S25">
            <v>59536.083294732991</v>
          </cell>
          <cell r="T25">
            <v>93.379803389244586</v>
          </cell>
          <cell r="U25">
            <v>1345.7188312589269</v>
          </cell>
          <cell r="V25">
            <v>111.02297278311264</v>
          </cell>
          <cell r="W25">
            <v>465.86002488492977</v>
          </cell>
          <cell r="X25">
            <v>2022.8883284944927</v>
          </cell>
          <cell r="Y25">
            <v>352.56611656772719</v>
          </cell>
          <cell r="Z25">
            <v>743.96128200380861</v>
          </cell>
          <cell r="AA25">
            <v>141.5756988126011</v>
          </cell>
          <cell r="AB25">
            <v>491.93371796978334</v>
          </cell>
          <cell r="AC25">
            <v>1803.6713521525639</v>
          </cell>
          <cell r="AD25">
            <v>2.5755071566647367</v>
          </cell>
          <cell r="AE25">
            <v>8256.7798632265094</v>
          </cell>
          <cell r="AF25">
            <v>694.88958890819163</v>
          </cell>
          <cell r="AG25">
            <v>1134.3480478887286</v>
          </cell>
          <cell r="AH25">
            <v>3002.9270263419103</v>
          </cell>
          <cell r="AI25">
            <v>2017.8469734386294</v>
          </cell>
          <cell r="AJ25">
            <v>2206.7588522047199</v>
          </cell>
          <cell r="AK25">
            <v>2774.5165478219565</v>
          </cell>
          <cell r="AL25">
            <v>404.64718675998313</v>
          </cell>
          <cell r="AM25">
            <v>217.48650843009631</v>
          </cell>
          <cell r="AO25">
            <v>3449.8382291938833</v>
          </cell>
          <cell r="AP25">
            <v>0</v>
          </cell>
          <cell r="AR25">
            <v>292484.54280589544</v>
          </cell>
          <cell r="AS25">
            <v>0</v>
          </cell>
          <cell r="AU25">
            <v>585.83632763095102</v>
          </cell>
        </row>
        <row r="26">
          <cell r="E26">
            <v>259.57358947742449</v>
          </cell>
          <cell r="F26">
            <v>81.173138122863008</v>
          </cell>
          <cell r="G26">
            <v>36.687812043529405</v>
          </cell>
          <cell r="H26">
            <v>1539.9741587635197</v>
          </cell>
          <cell r="I26">
            <v>14.730903564898954</v>
          </cell>
          <cell r="J26">
            <v>0</v>
          </cell>
          <cell r="K26">
            <v>4.3017348828999777E-3</v>
          </cell>
          <cell r="L26">
            <v>43.528528227685463</v>
          </cell>
          <cell r="M26">
            <v>134.20785130004364</v>
          </cell>
          <cell r="N26">
            <v>19.787160001555137</v>
          </cell>
          <cell r="O26">
            <v>362.0122722140336</v>
          </cell>
          <cell r="P26">
            <v>98.861523661343128</v>
          </cell>
          <cell r="Q26">
            <v>159.6467027625622</v>
          </cell>
          <cell r="R26">
            <v>548.58002721744958</v>
          </cell>
          <cell r="S26">
            <v>616.54784675243491</v>
          </cell>
          <cell r="T26">
            <v>369.06284051534067</v>
          </cell>
          <cell r="U26">
            <v>4681.3588950167659</v>
          </cell>
          <cell r="V26">
            <v>312.18832376104115</v>
          </cell>
          <cell r="W26">
            <v>34.725987178280874</v>
          </cell>
          <cell r="X26">
            <v>603.38144763705725</v>
          </cell>
          <cell r="Y26">
            <v>83.421393585538866</v>
          </cell>
          <cell r="Z26">
            <v>48.165282216612702</v>
          </cell>
          <cell r="AA26">
            <v>2.8277443682177639</v>
          </cell>
          <cell r="AB26">
            <v>387.43646426378416</v>
          </cell>
          <cell r="AC26">
            <v>1.0501037019505413</v>
          </cell>
          <cell r="AD26">
            <v>31.095383574327144</v>
          </cell>
          <cell r="AE26">
            <v>25.386192920571492</v>
          </cell>
          <cell r="AF26">
            <v>2004.6686583992932</v>
          </cell>
          <cell r="AG26">
            <v>49.496780151152777</v>
          </cell>
          <cell r="AH26">
            <v>1180.7638037054037</v>
          </cell>
          <cell r="AI26">
            <v>260.64929074446536</v>
          </cell>
          <cell r="AJ26">
            <v>112.75415131034332</v>
          </cell>
          <cell r="AK26">
            <v>269.06738932029072</v>
          </cell>
          <cell r="AL26">
            <v>20.458395862567077</v>
          </cell>
          <cell r="AM26">
            <v>110.56849383948789</v>
          </cell>
          <cell r="AO26">
            <v>4247.0502264449806</v>
          </cell>
          <cell r="AP26">
            <v>0</v>
          </cell>
          <cell r="AR26">
            <v>0</v>
          </cell>
          <cell r="AS26">
            <v>0</v>
          </cell>
          <cell r="AU26">
            <v>454.37437824080627</v>
          </cell>
        </row>
        <row r="27">
          <cell r="E27">
            <v>0</v>
          </cell>
          <cell r="F27">
            <v>5.7832399168147566</v>
          </cell>
          <cell r="G27">
            <v>0.2945680404413154</v>
          </cell>
          <cell r="H27">
            <v>13.739580292508592</v>
          </cell>
          <cell r="I27">
            <v>7.6770324544164742E-2</v>
          </cell>
          <cell r="J27">
            <v>0</v>
          </cell>
          <cell r="K27">
            <v>2.0567675519500964E-5</v>
          </cell>
          <cell r="L27">
            <v>4.1029280291101533E-2</v>
          </cell>
          <cell r="M27">
            <v>4.8691737531829391</v>
          </cell>
          <cell r="N27">
            <v>0</v>
          </cell>
          <cell r="O27">
            <v>0.64764906567084635</v>
          </cell>
          <cell r="P27">
            <v>0.41617683979954934</v>
          </cell>
          <cell r="Q27">
            <v>0</v>
          </cell>
          <cell r="R27">
            <v>0.14721253542282736</v>
          </cell>
          <cell r="S27">
            <v>52.244615011342269</v>
          </cell>
          <cell r="T27">
            <v>0.13977624668893543</v>
          </cell>
          <cell r="U27">
            <v>31.939421861583167</v>
          </cell>
          <cell r="V27">
            <v>8.6478143220602952</v>
          </cell>
          <cell r="W27">
            <v>15.536845858710455</v>
          </cell>
          <cell r="X27">
            <v>14.906907405767187</v>
          </cell>
          <cell r="Y27">
            <v>0</v>
          </cell>
          <cell r="Z27">
            <v>2.9918199922932476</v>
          </cell>
          <cell r="AA27">
            <v>9.5137939957659654</v>
          </cell>
          <cell r="AB27">
            <v>0.32586744277828977</v>
          </cell>
          <cell r="AC27">
            <v>2.8301377154118934</v>
          </cell>
          <cell r="AD27">
            <v>21.736139495753701</v>
          </cell>
          <cell r="AE27">
            <v>1.0611234289754061</v>
          </cell>
          <cell r="AF27">
            <v>10.390772112943099</v>
          </cell>
          <cell r="AG27">
            <v>6.0013875856657393</v>
          </cell>
          <cell r="AH27">
            <v>24.722552641140865</v>
          </cell>
          <cell r="AI27">
            <v>212.39168864453001</v>
          </cell>
          <cell r="AJ27">
            <v>99.87594579902418</v>
          </cell>
          <cell r="AK27">
            <v>77.302637561436285</v>
          </cell>
          <cell r="AL27">
            <v>19.913746343945057</v>
          </cell>
          <cell r="AM27">
            <v>58.69934320564159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  <cell r="AU27">
            <v>636.12412945979133</v>
          </cell>
        </row>
        <row r="28">
          <cell r="E28">
            <v>2.229974760531185</v>
          </cell>
          <cell r="F28">
            <v>17.860586258996129</v>
          </cell>
          <cell r="G28">
            <v>17.691866412650914</v>
          </cell>
          <cell r="H28">
            <v>199.04941497528117</v>
          </cell>
          <cell r="I28">
            <v>3.4209229991029466</v>
          </cell>
          <cell r="J28">
            <v>1.3542685541953576E-2</v>
          </cell>
          <cell r="K28">
            <v>0.32843804969259993</v>
          </cell>
          <cell r="L28">
            <v>4.5935512088223929</v>
          </cell>
          <cell r="M28">
            <v>46.045206400138021</v>
          </cell>
          <cell r="N28">
            <v>74.346043704247407</v>
          </cell>
          <cell r="O28">
            <v>41.184966424067163</v>
          </cell>
          <cell r="P28">
            <v>6.8798632260296744</v>
          </cell>
          <cell r="Q28">
            <v>10.140866996105462</v>
          </cell>
          <cell r="R28">
            <v>0.31329242340877156</v>
          </cell>
          <cell r="S28">
            <v>282.89992016577861</v>
          </cell>
          <cell r="T28">
            <v>24.638682876212858</v>
          </cell>
          <cell r="U28">
            <v>88.141962078754631</v>
          </cell>
          <cell r="V28">
            <v>7.5684796979543041</v>
          </cell>
          <cell r="W28">
            <v>16.537166279742987</v>
          </cell>
          <cell r="X28">
            <v>45.574487470767835</v>
          </cell>
          <cell r="Y28">
            <v>34.48540583565299</v>
          </cell>
          <cell r="Z28">
            <v>12.681000303028993</v>
          </cell>
          <cell r="AA28">
            <v>7.9015903584054978</v>
          </cell>
          <cell r="AB28">
            <v>54.399232246871513</v>
          </cell>
          <cell r="AC28">
            <v>15.282455401725125</v>
          </cell>
          <cell r="AD28">
            <v>49.72136542790448</v>
          </cell>
          <cell r="AE28">
            <v>4.2506928945065026</v>
          </cell>
          <cell r="AF28">
            <v>26.818884623349156</v>
          </cell>
          <cell r="AG28">
            <v>5.9847699666206546</v>
          </cell>
          <cell r="AH28">
            <v>110.18466261176707</v>
          </cell>
          <cell r="AI28">
            <v>240.51305492865464</v>
          </cell>
          <cell r="AJ28">
            <v>112.24278492519109</v>
          </cell>
          <cell r="AK28">
            <v>209.86198349943578</v>
          </cell>
          <cell r="AL28">
            <v>17.311786919627014</v>
          </cell>
          <cell r="AM28">
            <v>38.270954370973648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U28">
            <v>0</v>
          </cell>
        </row>
        <row r="29">
          <cell r="E29">
            <v>1315.4310688609746</v>
          </cell>
          <cell r="F29">
            <v>172.15488525008877</v>
          </cell>
          <cell r="G29">
            <v>22.43344487754257</v>
          </cell>
          <cell r="H29">
            <v>1603.45812025126</v>
          </cell>
          <cell r="I29">
            <v>13.396615270809095</v>
          </cell>
          <cell r="J29">
            <v>3.6969252113030468E-2</v>
          </cell>
          <cell r="K29">
            <v>9.3820597746329212E-2</v>
          </cell>
          <cell r="L29">
            <v>58.286464774483235</v>
          </cell>
          <cell r="M29">
            <v>208.09376380821743</v>
          </cell>
          <cell r="N29">
            <v>265.25575399937054</v>
          </cell>
          <cell r="O29">
            <v>141.97922331882924</v>
          </cell>
          <cell r="P29">
            <v>92.804333937607694</v>
          </cell>
          <cell r="Q29">
            <v>27.799995849509987</v>
          </cell>
          <cell r="R29">
            <v>312.66002620477855</v>
          </cell>
          <cell r="S29">
            <v>867.44036044401651</v>
          </cell>
          <cell r="T29">
            <v>53.055483597846781</v>
          </cell>
          <cell r="U29">
            <v>2181.8070846333903</v>
          </cell>
          <cell r="V29">
            <v>104.36304218891651</v>
          </cell>
          <cell r="W29">
            <v>48.060584135341699</v>
          </cell>
          <cell r="X29">
            <v>169.4694304257269</v>
          </cell>
          <cell r="Y29">
            <v>86.922991030806415</v>
          </cell>
          <cell r="Z29">
            <v>50.091447562248533</v>
          </cell>
          <cell r="AA29">
            <v>14.560785738113701</v>
          </cell>
          <cell r="AB29">
            <v>94.92888803493598</v>
          </cell>
          <cell r="AC29">
            <v>18.85841866668784</v>
          </cell>
          <cell r="AD29">
            <v>17.292142210028359</v>
          </cell>
          <cell r="AE29">
            <v>68.857606132729458</v>
          </cell>
          <cell r="AF29">
            <v>182.10237772540498</v>
          </cell>
          <cell r="AG29">
            <v>32.671097399963017</v>
          </cell>
          <cell r="AH29">
            <v>522.37758861947691</v>
          </cell>
          <cell r="AI29">
            <v>309.57152207374548</v>
          </cell>
          <cell r="AJ29">
            <v>249.80545595253176</v>
          </cell>
          <cell r="AK29">
            <v>86.285627221467578</v>
          </cell>
          <cell r="AL29">
            <v>10.075192539191411</v>
          </cell>
          <cell r="AM29">
            <v>10.818636098606465</v>
          </cell>
          <cell r="AO29">
            <v>13086.756710868036</v>
          </cell>
          <cell r="AP29">
            <v>0</v>
          </cell>
          <cell r="AR29">
            <v>0</v>
          </cell>
          <cell r="AS29">
            <v>0</v>
          </cell>
          <cell r="AU29">
            <v>18230.325474386016</v>
          </cell>
        </row>
        <row r="30">
          <cell r="E30">
            <v>24.693516188295646</v>
          </cell>
          <cell r="F30">
            <v>163.36698303104217</v>
          </cell>
          <cell r="G30">
            <v>6.6638523276195487</v>
          </cell>
          <cell r="H30">
            <v>1448.2965903316183</v>
          </cell>
          <cell r="I30">
            <v>8.693369316737046</v>
          </cell>
          <cell r="J30">
            <v>0</v>
          </cell>
          <cell r="K30">
            <v>8.2071398046193054E-4</v>
          </cell>
          <cell r="L30">
            <v>161.14781669567486</v>
          </cell>
          <cell r="M30">
            <v>150.43541484413166</v>
          </cell>
          <cell r="N30">
            <v>0</v>
          </cell>
          <cell r="O30">
            <v>14.905602736745346</v>
          </cell>
          <cell r="P30">
            <v>27.331487809035309</v>
          </cell>
          <cell r="Q30">
            <v>4.5292423144993226E-3</v>
          </cell>
          <cell r="R30">
            <v>9.8673554723286063</v>
          </cell>
          <cell r="S30">
            <v>453.4283019850352</v>
          </cell>
          <cell r="T30">
            <v>9.7715418982111917</v>
          </cell>
          <cell r="U30">
            <v>582.42459609083801</v>
          </cell>
          <cell r="V30">
            <v>27.920437390072991</v>
          </cell>
          <cell r="W30">
            <v>11608.473576173046</v>
          </cell>
          <cell r="X30">
            <v>992.39122569871313</v>
          </cell>
          <cell r="Y30">
            <v>9.6295683953901818</v>
          </cell>
          <cell r="Z30">
            <v>37.384055867220241</v>
          </cell>
          <cell r="AA30">
            <v>20.163750031198486</v>
          </cell>
          <cell r="AB30">
            <v>1961.4073687238526</v>
          </cell>
          <cell r="AC30">
            <v>20.350424879894884</v>
          </cell>
          <cell r="AD30">
            <v>36.237976498872115</v>
          </cell>
          <cell r="AE30">
            <v>8.1533418230544825</v>
          </cell>
          <cell r="AF30">
            <v>209.20416340559257</v>
          </cell>
          <cell r="AG30">
            <v>86.176433995298652</v>
          </cell>
          <cell r="AH30">
            <v>1018.1903357859787</v>
          </cell>
          <cell r="AI30">
            <v>157.90819861551734</v>
          </cell>
          <cell r="AJ30">
            <v>67.894335244927674</v>
          </cell>
          <cell r="AK30">
            <v>73.710568718598523</v>
          </cell>
          <cell r="AL30">
            <v>53.978851633330329</v>
          </cell>
          <cell r="AM30">
            <v>692.42017924117715</v>
          </cell>
          <cell r="AO30">
            <v>10558.780684655288</v>
          </cell>
          <cell r="AP30">
            <v>418.06668376959499</v>
          </cell>
          <cell r="AR30">
            <v>0</v>
          </cell>
          <cell r="AS30">
            <v>0</v>
          </cell>
          <cell r="AU30">
            <v>21428.383187226707</v>
          </cell>
        </row>
        <row r="31">
          <cell r="E31">
            <v>0.71693359351996111</v>
          </cell>
          <cell r="F31">
            <v>37.463598214311311</v>
          </cell>
          <cell r="G31">
            <v>13.304243465231059</v>
          </cell>
          <cell r="H31">
            <v>325.10475162378606</v>
          </cell>
          <cell r="I31">
            <v>4.7188381627686526</v>
          </cell>
          <cell r="J31">
            <v>0</v>
          </cell>
          <cell r="K31">
            <v>0.5055012398070885</v>
          </cell>
          <cell r="L31">
            <v>11.545668533158711</v>
          </cell>
          <cell r="M31">
            <v>66.425527573813383</v>
          </cell>
          <cell r="N31">
            <v>49.249341524313635</v>
          </cell>
          <cell r="O31">
            <v>25.393617342197349</v>
          </cell>
          <cell r="P31">
            <v>870.16872264720405</v>
          </cell>
          <cell r="Q31">
            <v>11.956460886274289</v>
          </cell>
          <cell r="R31">
            <v>36.553229940374685</v>
          </cell>
          <cell r="S31">
            <v>1101.1006154684221</v>
          </cell>
          <cell r="T31">
            <v>45.918730885386879</v>
          </cell>
          <cell r="U31">
            <v>833.56415625739089</v>
          </cell>
          <cell r="V31">
            <v>87.091612254754395</v>
          </cell>
          <cell r="W31">
            <v>185.37484244125136</v>
          </cell>
          <cell r="X31">
            <v>677.31957484281008</v>
          </cell>
          <cell r="Y31">
            <v>122.90740584124232</v>
          </cell>
          <cell r="Z31">
            <v>171.872387134322</v>
          </cell>
          <cell r="AA31">
            <v>74.838806667861007</v>
          </cell>
          <cell r="AB31">
            <v>1683.9244992875997</v>
          </cell>
          <cell r="AC31">
            <v>45.054711446224111</v>
          </cell>
          <cell r="AD31">
            <v>1276.6508685085844</v>
          </cell>
          <cell r="AE31">
            <v>31.09822760079787</v>
          </cell>
          <cell r="AF31">
            <v>216.38079960875413</v>
          </cell>
          <cell r="AG31">
            <v>73.907326112899639</v>
          </cell>
          <cell r="AH31">
            <v>401.11705224158163</v>
          </cell>
          <cell r="AI31">
            <v>475.6714321145941</v>
          </cell>
          <cell r="AJ31">
            <v>252.39210695343289</v>
          </cell>
          <cell r="AK31">
            <v>87.86597582231289</v>
          </cell>
          <cell r="AL31">
            <v>166.22894042025268</v>
          </cell>
          <cell r="AM31">
            <v>837.5974265483145</v>
          </cell>
          <cell r="AO31">
            <v>1746.6242801235485</v>
          </cell>
          <cell r="AP31">
            <v>0</v>
          </cell>
          <cell r="AR31">
            <v>0</v>
          </cell>
          <cell r="AS31">
            <v>0</v>
          </cell>
          <cell r="AU31">
            <v>712.77630201968168</v>
          </cell>
        </row>
        <row r="32">
          <cell r="E32">
            <v>6.865317844654391</v>
          </cell>
          <cell r="F32">
            <v>0.23735781255600652</v>
          </cell>
          <cell r="G32">
            <v>6.0874141518105747</v>
          </cell>
          <cell r="H32">
            <v>72.338561458061875</v>
          </cell>
          <cell r="I32">
            <v>5.8308694613840042E-2</v>
          </cell>
          <cell r="J32">
            <v>8.0594297840125041E-3</v>
          </cell>
          <cell r="K32">
            <v>0.19456126580331923</v>
          </cell>
          <cell r="L32">
            <v>3.9431615864923948E-2</v>
          </cell>
          <cell r="M32">
            <v>3.6376554029562018</v>
          </cell>
          <cell r="N32">
            <v>10.699319282452555</v>
          </cell>
          <cell r="O32">
            <v>5.8143752637709643</v>
          </cell>
          <cell r="P32">
            <v>15.831128770402604</v>
          </cell>
          <cell r="Q32">
            <v>1.8054606691384487</v>
          </cell>
          <cell r="R32">
            <v>6.6802803464407645E-2</v>
          </cell>
          <cell r="S32">
            <v>242.01296099333507</v>
          </cell>
          <cell r="T32">
            <v>1.1286639854581479</v>
          </cell>
          <cell r="U32">
            <v>86.530807852709287</v>
          </cell>
          <cell r="V32">
            <v>19.895398107362823</v>
          </cell>
          <cell r="W32">
            <v>977.37895902006744</v>
          </cell>
          <cell r="X32">
            <v>399.15183409051861</v>
          </cell>
          <cell r="Y32">
            <v>1.7303889325938477</v>
          </cell>
          <cell r="Z32">
            <v>65.856716611863789</v>
          </cell>
          <cell r="AA32">
            <v>233.77243551078766</v>
          </cell>
          <cell r="AB32">
            <v>2.9482005351513045</v>
          </cell>
          <cell r="AC32">
            <v>334.87476141261459</v>
          </cell>
          <cell r="AD32">
            <v>141.87066598613731</v>
          </cell>
          <cell r="AE32">
            <v>0.54423866717706004</v>
          </cell>
          <cell r="AF32">
            <v>201.99508242390269</v>
          </cell>
          <cell r="AG32">
            <v>26.404011649702994</v>
          </cell>
          <cell r="AH32">
            <v>731.31656127091446</v>
          </cell>
          <cell r="AI32">
            <v>1292.033399271211</v>
          </cell>
          <cell r="AJ32">
            <v>670.66385890898016</v>
          </cell>
          <cell r="AK32">
            <v>597.37808674677319</v>
          </cell>
          <cell r="AL32">
            <v>372.38213734111395</v>
          </cell>
          <cell r="AM32">
            <v>720.21750569478979</v>
          </cell>
          <cell r="AO32">
            <v>59116.847788312283</v>
          </cell>
          <cell r="AP32">
            <v>0</v>
          </cell>
          <cell r="AR32">
            <v>0</v>
          </cell>
          <cell r="AS32">
            <v>0</v>
          </cell>
          <cell r="AU32">
            <v>29526.496882853244</v>
          </cell>
        </row>
        <row r="33">
          <cell r="E33">
            <v>5.3588240666883875</v>
          </cell>
          <cell r="F33">
            <v>4.3988655613845529</v>
          </cell>
          <cell r="G33">
            <v>115.93399313309672</v>
          </cell>
          <cell r="H33">
            <v>5.4159836381970834</v>
          </cell>
          <cell r="I33">
            <v>1490.6002861839152</v>
          </cell>
          <cell r="J33">
            <v>0</v>
          </cell>
          <cell r="K33">
            <v>2.3649494357344558</v>
          </cell>
          <cell r="L33">
            <v>1.4055896324695563</v>
          </cell>
          <cell r="M33">
            <v>95.196251039101185</v>
          </cell>
          <cell r="N33">
            <v>5.4700817002635693</v>
          </cell>
          <cell r="O33">
            <v>6.2048450538446538</v>
          </cell>
          <cell r="P33">
            <v>1.9680846562830308</v>
          </cell>
          <cell r="Q33">
            <v>7.1152353071878102E-2</v>
          </cell>
          <cell r="R33">
            <v>0.4326103616077987</v>
          </cell>
          <cell r="S33">
            <v>45.317490282009658</v>
          </cell>
          <cell r="T33">
            <v>0.5505912452542443</v>
          </cell>
          <cell r="U33">
            <v>146.28302636781095</v>
          </cell>
          <cell r="V33">
            <v>59.367577727302951</v>
          </cell>
          <cell r="W33">
            <v>57.863808293061837</v>
          </cell>
          <cell r="X33">
            <v>34.144612193397649</v>
          </cell>
          <cell r="Y33">
            <v>10.410286750989666</v>
          </cell>
          <cell r="Z33">
            <v>7.7219391959256543</v>
          </cell>
          <cell r="AA33">
            <v>1773.6229596020448</v>
          </cell>
          <cell r="AB33">
            <v>3314.4455392798377</v>
          </cell>
          <cell r="AC33">
            <v>22.898741368130263</v>
          </cell>
          <cell r="AD33">
            <v>500.86489380512353</v>
          </cell>
          <cell r="AE33">
            <v>30.095029465520568</v>
          </cell>
          <cell r="AF33">
            <v>55.813508154126779</v>
          </cell>
          <cell r="AG33">
            <v>1616.6618629359893</v>
          </cell>
          <cell r="AH33">
            <v>937.31485465913693</v>
          </cell>
          <cell r="AI33">
            <v>1206.739939387465</v>
          </cell>
          <cell r="AJ33">
            <v>624.44043361677177</v>
          </cell>
          <cell r="AK33">
            <v>200.06392030666581</v>
          </cell>
          <cell r="AL33">
            <v>109.80949176706882</v>
          </cell>
          <cell r="AM33">
            <v>273.67119964977081</v>
          </cell>
          <cell r="AO33">
            <v>16157.853283955701</v>
          </cell>
          <cell r="AP33">
            <v>849.58066346666214</v>
          </cell>
          <cell r="AR33">
            <v>0</v>
          </cell>
          <cell r="AS33">
            <v>3.4764611312036089</v>
          </cell>
          <cell r="AU33">
            <v>1359.6175293722524</v>
          </cell>
        </row>
        <row r="34">
          <cell r="E34">
            <v>3.15484080802154</v>
          </cell>
          <cell r="F34">
            <v>51.012954569147588</v>
          </cell>
          <cell r="G34">
            <v>18.658832357244759</v>
          </cell>
          <cell r="H34">
            <v>440.14742388658055</v>
          </cell>
          <cell r="I34">
            <v>6.5792186182400103</v>
          </cell>
          <cell r="J34">
            <v>1.6926157835855413E-2</v>
          </cell>
          <cell r="K34">
            <v>0.69901461547889487</v>
          </cell>
          <cell r="L34">
            <v>16.118545767223122</v>
          </cell>
          <cell r="M34">
            <v>92.332395470984153</v>
          </cell>
          <cell r="N34">
            <v>68.747328505481008</v>
          </cell>
          <cell r="O34">
            <v>35.562665617083155</v>
          </cell>
          <cell r="P34">
            <v>1229.356943276591</v>
          </cell>
          <cell r="Q34">
            <v>16.550677275458021</v>
          </cell>
          <cell r="R34">
            <v>50.019249781906232</v>
          </cell>
          <cell r="S34">
            <v>726.02986089732792</v>
          </cell>
          <cell r="T34">
            <v>64.465182772667504</v>
          </cell>
          <cell r="U34">
            <v>1158.3366681785121</v>
          </cell>
          <cell r="V34">
            <v>122.54028779353574</v>
          </cell>
          <cell r="W34">
            <v>239.18144409468601</v>
          </cell>
          <cell r="X34">
            <v>229.12844302086518</v>
          </cell>
          <cell r="Y34">
            <v>173.78742037647041</v>
          </cell>
          <cell r="Z34">
            <v>242.89743975527588</v>
          </cell>
          <cell r="AA34">
            <v>105.41210395702527</v>
          </cell>
          <cell r="AB34">
            <v>3269.9143706508985</v>
          </cell>
          <cell r="AC34">
            <v>62.212637979048644</v>
          </cell>
          <cell r="AD34">
            <v>1807.4228358929784</v>
          </cell>
          <cell r="AE34">
            <v>253.51559868258326</v>
          </cell>
          <cell r="AF34">
            <v>303.26681078442516</v>
          </cell>
          <cell r="AG34">
            <v>103.5865513066224</v>
          </cell>
          <cell r="AH34">
            <v>557.40664056272772</v>
          </cell>
          <cell r="AI34">
            <v>671.24693737499967</v>
          </cell>
          <cell r="AJ34">
            <v>355.90735113244159</v>
          </cell>
          <cell r="AK34">
            <v>123.55804313873834</v>
          </cell>
          <cell r="AL34">
            <v>234.0411010759608</v>
          </cell>
          <cell r="AM34">
            <v>1176.6153858360174</v>
          </cell>
          <cell r="AO34">
            <v>26726.145079879043</v>
          </cell>
          <cell r="AP34">
            <v>0</v>
          </cell>
          <cell r="AR34">
            <v>0</v>
          </cell>
          <cell r="AS34">
            <v>0</v>
          </cell>
          <cell r="AU34">
            <v>26148.730816374788</v>
          </cell>
        </row>
        <row r="35">
          <cell r="E35">
            <v>0</v>
          </cell>
          <cell r="F35">
            <v>18.621075212548849</v>
          </cell>
          <cell r="G35">
            <v>10.442855524999176</v>
          </cell>
          <cell r="H35">
            <v>418.33929171582832</v>
          </cell>
          <cell r="I35">
            <v>101.66106835991567</v>
          </cell>
          <cell r="J35">
            <v>6.1952733373621159E-3</v>
          </cell>
          <cell r="K35">
            <v>3.0694942376516435E-2</v>
          </cell>
          <cell r="L35">
            <v>1.8857974657177132</v>
          </cell>
          <cell r="M35">
            <v>10.510802736724855</v>
          </cell>
          <cell r="N35">
            <v>7.8060364860413678</v>
          </cell>
          <cell r="O35">
            <v>15.578495604759242</v>
          </cell>
          <cell r="P35">
            <v>171.71711521758738</v>
          </cell>
          <cell r="Q35">
            <v>3.7267710974189323</v>
          </cell>
          <cell r="R35">
            <v>98.374599718132458</v>
          </cell>
          <cell r="S35">
            <v>86.061250897773832</v>
          </cell>
          <cell r="T35">
            <v>0.90781807028955563</v>
          </cell>
          <cell r="U35">
            <v>81.687463112478341</v>
          </cell>
          <cell r="V35">
            <v>13.048581518191227</v>
          </cell>
          <cell r="W35">
            <v>15.864217076110103</v>
          </cell>
          <cell r="X35">
            <v>70.54303612715843</v>
          </cell>
          <cell r="Y35">
            <v>0</v>
          </cell>
          <cell r="Z35">
            <v>77.930238592974462</v>
          </cell>
          <cell r="AA35">
            <v>39.717768272136794</v>
          </cell>
          <cell r="AB35">
            <v>2865.540457112691</v>
          </cell>
          <cell r="AC35">
            <v>1609.923079207598</v>
          </cell>
          <cell r="AD35">
            <v>2578.1161502271912</v>
          </cell>
          <cell r="AE35">
            <v>59.149148391374325</v>
          </cell>
          <cell r="AF35">
            <v>456.95506089198113</v>
          </cell>
          <cell r="AG35">
            <v>74.082640067493116</v>
          </cell>
          <cell r="AH35">
            <v>268.21576810243118</v>
          </cell>
          <cell r="AI35">
            <v>703.81992824289966</v>
          </cell>
          <cell r="AJ35">
            <v>892.03209251129874</v>
          </cell>
          <cell r="AK35">
            <v>377.35491625841092</v>
          </cell>
          <cell r="AL35">
            <v>61.091678114217999</v>
          </cell>
          <cell r="AM35">
            <v>597.48451220134666</v>
          </cell>
          <cell r="AO35">
            <v>0</v>
          </cell>
          <cell r="AP35">
            <v>306.39218935622603</v>
          </cell>
          <cell r="AR35">
            <v>5171.8206749557103</v>
          </cell>
          <cell r="AS35">
            <v>0</v>
          </cell>
          <cell r="AU35">
            <v>6354.5415628805549</v>
          </cell>
        </row>
        <row r="36">
          <cell r="E36">
            <v>286.2461947609429</v>
          </cell>
          <cell r="F36">
            <v>666.45743619092536</v>
          </cell>
          <cell r="G36">
            <v>497.09980289864984</v>
          </cell>
          <cell r="H36">
            <v>2060.805015587282</v>
          </cell>
          <cell r="I36">
            <v>156.72995600928863</v>
          </cell>
          <cell r="J36">
            <v>161.82349092266276</v>
          </cell>
          <cell r="K36">
            <v>63.270875930220399</v>
          </cell>
          <cell r="L36">
            <v>463.08382894482503</v>
          </cell>
          <cell r="M36">
            <v>985.49979450474018</v>
          </cell>
          <cell r="N36">
            <v>55.328672209273904</v>
          </cell>
          <cell r="O36">
            <v>109.56056373147544</v>
          </cell>
          <cell r="P36">
            <v>1347.5585757944186</v>
          </cell>
          <cell r="Q36">
            <v>305.84178456092366</v>
          </cell>
          <cell r="R36">
            <v>378.88573385161857</v>
          </cell>
          <cell r="S36">
            <v>4631.4373896738343</v>
          </cell>
          <cell r="T36">
            <v>469.39147227544424</v>
          </cell>
          <cell r="U36">
            <v>8548.7506653958844</v>
          </cell>
          <cell r="V36">
            <v>2231.9211892502981</v>
          </cell>
          <cell r="W36">
            <v>286.21096496665228</v>
          </cell>
          <cell r="X36">
            <v>512.83664174141825</v>
          </cell>
          <cell r="Y36">
            <v>121.06265519550215</v>
          </cell>
          <cell r="Z36">
            <v>1269.9813731515233</v>
          </cell>
          <cell r="AA36">
            <v>303.42916681341325</v>
          </cell>
          <cell r="AB36">
            <v>428.04941095711257</v>
          </cell>
          <cell r="AC36">
            <v>120.06990466777987</v>
          </cell>
          <cell r="AD36">
            <v>4932.6600392473547</v>
          </cell>
          <cell r="AE36">
            <v>8955.9521959946942</v>
          </cell>
          <cell r="AF36">
            <v>437.16207796569688</v>
          </cell>
          <cell r="AG36">
            <v>254.14863360628976</v>
          </cell>
          <cell r="AH36">
            <v>421.29970450645726</v>
          </cell>
          <cell r="AI36">
            <v>752.11324043781974</v>
          </cell>
          <cell r="AJ36">
            <v>807.65814814731277</v>
          </cell>
          <cell r="AK36">
            <v>700.58986813459887</v>
          </cell>
          <cell r="AL36">
            <v>1427.5639088838213</v>
          </cell>
          <cell r="AM36">
            <v>2005.5653015347496</v>
          </cell>
          <cell r="AO36">
            <v>16698.791187598847</v>
          </cell>
          <cell r="AP36">
            <v>25.34947393416763</v>
          </cell>
          <cell r="AR36">
            <v>0</v>
          </cell>
          <cell r="AS36">
            <v>0</v>
          </cell>
          <cell r="AU36">
            <v>3992.0976206622731</v>
          </cell>
        </row>
        <row r="37">
          <cell r="E37">
            <v>57.307551476102404</v>
          </cell>
          <cell r="F37">
            <v>56.697575432793663</v>
          </cell>
          <cell r="G37">
            <v>26.889946951623244</v>
          </cell>
          <cell r="H37">
            <v>2302.3902573147816</v>
          </cell>
          <cell r="I37">
            <v>30.173432338281959</v>
          </cell>
          <cell r="J37">
            <v>2.0837675150854107E-2</v>
          </cell>
          <cell r="K37">
            <v>7.0772507624409702</v>
          </cell>
          <cell r="L37">
            <v>17.917035994824865</v>
          </cell>
          <cell r="M37">
            <v>133.83428807678226</v>
          </cell>
          <cell r="N37">
            <v>319.15709374175395</v>
          </cell>
          <cell r="O37">
            <v>150.17188939340153</v>
          </cell>
          <cell r="P37">
            <v>272.30970800680603</v>
          </cell>
          <cell r="Q37">
            <v>25.520331861959619</v>
          </cell>
          <cell r="R37">
            <v>67.278361756734185</v>
          </cell>
          <cell r="S37">
            <v>1246.6214088688243</v>
          </cell>
          <cell r="T37">
            <v>68.666178870702524</v>
          </cell>
          <cell r="U37">
            <v>1167.4450527206252</v>
          </cell>
          <cell r="V37">
            <v>555.67656223697725</v>
          </cell>
          <cell r="W37">
            <v>202.3571554480562</v>
          </cell>
          <cell r="X37">
            <v>311.7883931918679</v>
          </cell>
          <cell r="Y37">
            <v>186.24966700178044</v>
          </cell>
          <cell r="Z37">
            <v>640.86617203984724</v>
          </cell>
          <cell r="AA37">
            <v>73.101009829699422</v>
          </cell>
          <cell r="AB37">
            <v>792.88010682875483</v>
          </cell>
          <cell r="AC37">
            <v>175.00279698999174</v>
          </cell>
          <cell r="AD37">
            <v>1584.082553078852</v>
          </cell>
          <cell r="AE37">
            <v>90.722150302192105</v>
          </cell>
          <cell r="AF37">
            <v>746.46510640227223</v>
          </cell>
          <cell r="AG37">
            <v>446.05408238910803</v>
          </cell>
          <cell r="AH37">
            <v>1689.569362696715</v>
          </cell>
          <cell r="AI37">
            <v>154.47437049449772</v>
          </cell>
          <cell r="AJ37">
            <v>243.59650758132321</v>
          </cell>
          <cell r="AK37">
            <v>4.4940891267148011</v>
          </cell>
          <cell r="AL37">
            <v>221.07456137162924</v>
          </cell>
          <cell r="AM37">
            <v>958.00275041439704</v>
          </cell>
          <cell r="AO37">
            <v>105918.43130184547</v>
          </cell>
          <cell r="AP37">
            <v>160.73992595808667</v>
          </cell>
          <cell r="AR37">
            <v>0</v>
          </cell>
          <cell r="AS37">
            <v>0</v>
          </cell>
          <cell r="AU37">
            <v>0</v>
          </cell>
        </row>
        <row r="38">
          <cell r="E38">
            <v>47.215379277050815</v>
          </cell>
          <cell r="F38">
            <v>150.69339069737765</v>
          </cell>
          <cell r="G38">
            <v>169.51952494123753</v>
          </cell>
          <cell r="H38">
            <v>1357.8082970626583</v>
          </cell>
          <cell r="I38">
            <v>15.994472143290551</v>
          </cell>
          <cell r="J38">
            <v>0.81180444476902047</v>
          </cell>
          <cell r="K38">
            <v>9.424558077872792</v>
          </cell>
          <cell r="L38">
            <v>16.274320791036047</v>
          </cell>
          <cell r="M38">
            <v>98.812183407973549</v>
          </cell>
          <cell r="N38">
            <v>13.225872033042045</v>
          </cell>
          <cell r="O38">
            <v>109.52966219923233</v>
          </cell>
          <cell r="P38">
            <v>684.57693821246517</v>
          </cell>
          <cell r="Q38">
            <v>97.122339032168043</v>
          </cell>
          <cell r="R38">
            <v>82.075309181514655</v>
          </cell>
          <cell r="S38">
            <v>23566.262264682657</v>
          </cell>
          <cell r="T38">
            <v>220.00742804878251</v>
          </cell>
          <cell r="U38">
            <v>2678.3285480748345</v>
          </cell>
          <cell r="V38">
            <v>1384.5067584669043</v>
          </cell>
          <cell r="W38">
            <v>2794.7697790052816</v>
          </cell>
          <cell r="X38">
            <v>796.1592833842783</v>
          </cell>
          <cell r="Y38">
            <v>52.291689787184104</v>
          </cell>
          <cell r="Z38">
            <v>191.53853515017869</v>
          </cell>
          <cell r="AA38">
            <v>584.03509358507301</v>
          </cell>
          <cell r="AB38">
            <v>640.30370282094725</v>
          </cell>
          <cell r="AC38">
            <v>59.515353856541353</v>
          </cell>
          <cell r="AD38">
            <v>6421.7273186943094</v>
          </cell>
          <cell r="AE38">
            <v>124.02676835829462</v>
          </cell>
          <cell r="AF38">
            <v>9529.5744302776129</v>
          </cell>
          <cell r="AG38">
            <v>555.80327676486036</v>
          </cell>
          <cell r="AH38">
            <v>1325.2524222573788</v>
          </cell>
          <cell r="AI38">
            <v>117.73227646569201</v>
          </cell>
          <cell r="AJ38">
            <v>114.66285542427762</v>
          </cell>
          <cell r="AK38">
            <v>75.850467849232842</v>
          </cell>
          <cell r="AL38">
            <v>1188.471466929409</v>
          </cell>
          <cell r="AM38">
            <v>1654.1533611728366</v>
          </cell>
          <cell r="AO38">
            <v>764.28058233808474</v>
          </cell>
          <cell r="AP38">
            <v>157.38008492411214</v>
          </cell>
          <cell r="AR38">
            <v>20.48015088</v>
          </cell>
          <cell r="AS38">
            <v>0</v>
          </cell>
          <cell r="AU38">
            <v>33979.704028245011</v>
          </cell>
        </row>
        <row r="39">
          <cell r="E39">
            <v>1036.2266234786368</v>
          </cell>
          <cell r="F39">
            <v>124.14018815007901</v>
          </cell>
          <cell r="G39">
            <v>206.24002107904306</v>
          </cell>
          <cell r="H39">
            <v>472.49751797666983</v>
          </cell>
          <cell r="I39">
            <v>5.5910398044233673</v>
          </cell>
          <cell r="J39">
            <v>0</v>
          </cell>
          <cell r="K39">
            <v>7.4436046072151865E-3</v>
          </cell>
          <cell r="L39">
            <v>4.6545615899222588</v>
          </cell>
          <cell r="M39">
            <v>42.080927935874904</v>
          </cell>
          <cell r="N39">
            <v>157.13464295407223</v>
          </cell>
          <cell r="O39">
            <v>42.695687663888293</v>
          </cell>
          <cell r="P39">
            <v>735.76419367865196</v>
          </cell>
          <cell r="Q39">
            <v>52.709980641727874</v>
          </cell>
          <cell r="R39">
            <v>137.72903373270518</v>
          </cell>
          <cell r="S39">
            <v>1906.4624877249607</v>
          </cell>
          <cell r="T39">
            <v>231.8773765773885</v>
          </cell>
          <cell r="U39">
            <v>2453.3765804467112</v>
          </cell>
          <cell r="V39">
            <v>349.76646225167991</v>
          </cell>
          <cell r="W39">
            <v>41.35285145113842</v>
          </cell>
          <cell r="X39">
            <v>277.0244661805495</v>
          </cell>
          <cell r="Y39">
            <v>294.54302767747686</v>
          </cell>
          <cell r="Z39">
            <v>148.25315536646394</v>
          </cell>
          <cell r="AA39">
            <v>696.53692922796915</v>
          </cell>
          <cell r="AB39">
            <v>3822.8596967771787</v>
          </cell>
          <cell r="AC39">
            <v>19.05826867104895</v>
          </cell>
          <cell r="AD39">
            <v>1972.7568105492817</v>
          </cell>
          <cell r="AE39">
            <v>440.09118766362332</v>
          </cell>
          <cell r="AF39">
            <v>638.31113281099442</v>
          </cell>
          <cell r="AG39">
            <v>278.80106121097418</v>
          </cell>
          <cell r="AH39">
            <v>607.26354645037304</v>
          </cell>
          <cell r="AI39">
            <v>41.716052224310914</v>
          </cell>
          <cell r="AJ39">
            <v>39.576819299749623</v>
          </cell>
          <cell r="AK39">
            <v>25.126458664745453</v>
          </cell>
          <cell r="AL39">
            <v>419.10488805010039</v>
          </cell>
          <cell r="AM39">
            <v>1438.2497894474045</v>
          </cell>
          <cell r="AO39">
            <v>1235.4233663783316</v>
          </cell>
          <cell r="AP39">
            <v>569.93511882143594</v>
          </cell>
          <cell r="AR39">
            <v>21.943018800000001</v>
          </cell>
          <cell r="AS39">
            <v>0</v>
          </cell>
          <cell r="AU39">
            <v>3364.4853777152084</v>
          </cell>
        </row>
        <row r="40">
          <cell r="E40">
            <v>1.0438431669765247</v>
          </cell>
          <cell r="F40">
            <v>284.9561749433368</v>
          </cell>
          <cell r="G40">
            <v>46.523221171642554</v>
          </cell>
          <cell r="H40">
            <v>1212.5764445795633</v>
          </cell>
          <cell r="I40">
            <v>14.840078542309591</v>
          </cell>
          <cell r="J40">
            <v>0</v>
          </cell>
          <cell r="K40">
            <v>37.905882928064557</v>
          </cell>
          <cell r="L40">
            <v>32.963396965088847</v>
          </cell>
          <cell r="M40">
            <v>234.72346878015071</v>
          </cell>
          <cell r="N40">
            <v>237.67877423423806</v>
          </cell>
          <cell r="O40">
            <v>55.656650064281109</v>
          </cell>
          <cell r="P40">
            <v>1473.1503173765905</v>
          </cell>
          <cell r="Q40">
            <v>203.16821516704152</v>
          </cell>
          <cell r="R40">
            <v>246.66867305869582</v>
          </cell>
          <cell r="S40">
            <v>5833.6200223240876</v>
          </cell>
          <cell r="T40">
            <v>55.466745683750233</v>
          </cell>
          <cell r="U40">
            <v>2045.5484161149002</v>
          </cell>
          <cell r="V40">
            <v>226.34432845943613</v>
          </cell>
          <cell r="W40">
            <v>9258.03701229125</v>
          </cell>
          <cell r="X40">
            <v>593.09326209471521</v>
          </cell>
          <cell r="Y40">
            <v>227.56905696769789</v>
          </cell>
          <cell r="Z40">
            <v>442.2978123263444</v>
          </cell>
          <cell r="AA40">
            <v>305.83092760700936</v>
          </cell>
          <cell r="AB40">
            <v>3033.7325867621053</v>
          </cell>
          <cell r="AC40">
            <v>55.793291324838798</v>
          </cell>
          <cell r="AD40">
            <v>2199.2504991356368</v>
          </cell>
          <cell r="AE40">
            <v>185.46218894295009</v>
          </cell>
          <cell r="AF40">
            <v>2727.3888296826553</v>
          </cell>
          <cell r="AG40">
            <v>224.71631416052102</v>
          </cell>
          <cell r="AH40">
            <v>1490.011153064381</v>
          </cell>
          <cell r="AI40">
            <v>1029.2375433260675</v>
          </cell>
          <cell r="AJ40">
            <v>185.51047789083333</v>
          </cell>
          <cell r="AK40">
            <v>789.65450730131147</v>
          </cell>
          <cell r="AL40">
            <v>287.52368071732474</v>
          </cell>
          <cell r="AM40">
            <v>917.58145290508355</v>
          </cell>
          <cell r="AO40">
            <v>8039.4640981200837</v>
          </cell>
          <cell r="AP40">
            <v>2852.1501910688899</v>
          </cell>
          <cell r="AR40">
            <v>0</v>
          </cell>
          <cell r="AS40">
            <v>0</v>
          </cell>
          <cell r="AU40">
            <v>47757.137396979597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7.3365885047102131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1.5335404075857527E-2</v>
          </cell>
          <cell r="AH41">
            <v>0</v>
          </cell>
          <cell r="AI41">
            <v>378.60764027497186</v>
          </cell>
          <cell r="AJ41">
            <v>88.966566766606078</v>
          </cell>
          <cell r="AK41">
            <v>22.56209347741046</v>
          </cell>
          <cell r="AL41">
            <v>15.792209604712061</v>
          </cell>
          <cell r="AM41">
            <v>26.721915329150598</v>
          </cell>
          <cell r="AO41">
            <v>1002.7597494654087</v>
          </cell>
          <cell r="AP41">
            <v>94629.773427208449</v>
          </cell>
          <cell r="AR41">
            <v>0</v>
          </cell>
          <cell r="AS41">
            <v>0</v>
          </cell>
          <cell r="AU41">
            <v>7478.3755650473458</v>
          </cell>
        </row>
        <row r="42">
          <cell r="E42">
            <v>0</v>
          </cell>
          <cell r="F42">
            <v>66.341932206370259</v>
          </cell>
          <cell r="G42">
            <v>0.79385449027167576</v>
          </cell>
          <cell r="H42">
            <v>64.222256252014859</v>
          </cell>
          <cell r="I42">
            <v>2.6873150364353553E-2</v>
          </cell>
          <cell r="J42">
            <v>0</v>
          </cell>
          <cell r="K42">
            <v>1.5851677767890888E-4</v>
          </cell>
          <cell r="L42">
            <v>6.1297671203929753E-2</v>
          </cell>
          <cell r="M42">
            <v>0.76301060625478578</v>
          </cell>
          <cell r="N42">
            <v>0</v>
          </cell>
          <cell r="O42">
            <v>15.625444179067138</v>
          </cell>
          <cell r="P42">
            <v>1.3485980664363513</v>
          </cell>
          <cell r="Q42">
            <v>0</v>
          </cell>
          <cell r="R42">
            <v>1.2825950161156432</v>
          </cell>
          <cell r="S42">
            <v>218.55961360564945</v>
          </cell>
          <cell r="T42">
            <v>0.5436260899164802</v>
          </cell>
          <cell r="U42">
            <v>47.963270557594136</v>
          </cell>
          <cell r="V42">
            <v>4.4547008716823111</v>
          </cell>
          <cell r="W42">
            <v>173.18331868299956</v>
          </cell>
          <cell r="X42">
            <v>53.93750470543948</v>
          </cell>
          <cell r="Y42">
            <v>0</v>
          </cell>
          <cell r="Z42">
            <v>15.108351247280083</v>
          </cell>
          <cell r="AA42">
            <v>82.671599439367256</v>
          </cell>
          <cell r="AB42">
            <v>1.3183695697061435</v>
          </cell>
          <cell r="AC42">
            <v>2.0733523935716387</v>
          </cell>
          <cell r="AD42">
            <v>654.88995830906379</v>
          </cell>
          <cell r="AE42">
            <v>2.9167305387648392</v>
          </cell>
          <cell r="AF42">
            <v>318.94912899589542</v>
          </cell>
          <cell r="AG42">
            <v>183.80853516745651</v>
          </cell>
          <cell r="AH42">
            <v>212.13761454807192</v>
          </cell>
          <cell r="AI42">
            <v>1277.6448493087541</v>
          </cell>
          <cell r="AJ42">
            <v>188.50228416165069</v>
          </cell>
          <cell r="AK42">
            <v>43.609679176065242</v>
          </cell>
          <cell r="AL42">
            <v>177.80511729360427</v>
          </cell>
          <cell r="AM42">
            <v>32.118101796441522</v>
          </cell>
          <cell r="AO42">
            <v>34620.694201480626</v>
          </cell>
          <cell r="AP42">
            <v>50740.19987459512</v>
          </cell>
          <cell r="AR42">
            <v>0</v>
          </cell>
          <cell r="AS42">
            <v>0</v>
          </cell>
          <cell r="AU42">
            <v>1049.0381455378622</v>
          </cell>
        </row>
        <row r="43">
          <cell r="E43">
            <v>0</v>
          </cell>
          <cell r="F43">
            <v>18.607596105677114</v>
          </cell>
          <cell r="G43">
            <v>0.22269003754752756</v>
          </cell>
          <cell r="H43">
            <v>18.084295207866809</v>
          </cell>
          <cell r="I43">
            <v>7.3733619099131918E-3</v>
          </cell>
          <cell r="J43">
            <v>0</v>
          </cell>
          <cell r="K43">
            <v>4.445813443107442E-5</v>
          </cell>
          <cell r="L43">
            <v>1.7348405687447502E-2</v>
          </cell>
          <cell r="M43">
            <v>0.2214310124512324</v>
          </cell>
          <cell r="N43">
            <v>0</v>
          </cell>
          <cell r="O43">
            <v>4.3866983869997931</v>
          </cell>
          <cell r="P43">
            <v>0.37644251240190207</v>
          </cell>
          <cell r="Q43">
            <v>0</v>
          </cell>
          <cell r="R43">
            <v>0.36198811705766415</v>
          </cell>
          <cell r="S43">
            <v>61.286987555985249</v>
          </cell>
          <cell r="T43">
            <v>0.15228774520330227</v>
          </cell>
          <cell r="U43">
            <v>13.499552374203359</v>
          </cell>
          <cell r="V43">
            <v>1.2492791830666452</v>
          </cell>
          <cell r="W43">
            <v>48.745935736045148</v>
          </cell>
          <cell r="X43">
            <v>15.67597888390695</v>
          </cell>
          <cell r="Y43">
            <v>0</v>
          </cell>
          <cell r="Z43">
            <v>4.2384529729205678</v>
          </cell>
          <cell r="AA43">
            <v>42.539972847806951</v>
          </cell>
          <cell r="AB43">
            <v>0.36558834031142384</v>
          </cell>
          <cell r="AC43">
            <v>0.68513304761605642</v>
          </cell>
          <cell r="AD43">
            <v>0.31698896590220071</v>
          </cell>
          <cell r="AE43">
            <v>0.79641364965234973</v>
          </cell>
          <cell r="AF43">
            <v>89.440664502816844</v>
          </cell>
          <cell r="AG43">
            <v>51.584603320656051</v>
          </cell>
          <cell r="AH43">
            <v>60.265976408975078</v>
          </cell>
          <cell r="AI43">
            <v>658.43404686969518</v>
          </cell>
          <cell r="AJ43">
            <v>103.85676533580528</v>
          </cell>
          <cell r="AK43">
            <v>34.314788467710571</v>
          </cell>
          <cell r="AL43">
            <v>157.07454071962425</v>
          </cell>
          <cell r="AM43">
            <v>502.08688234643819</v>
          </cell>
          <cell r="AO43">
            <v>47155.267530484161</v>
          </cell>
          <cell r="AP43">
            <v>44679.576156887946</v>
          </cell>
          <cell r="AR43">
            <v>0</v>
          </cell>
          <cell r="AS43">
            <v>0</v>
          </cell>
          <cell r="AU43">
            <v>1094.4502701615456</v>
          </cell>
        </row>
        <row r="44">
          <cell r="E44">
            <v>0.10807098978088289</v>
          </cell>
          <cell r="F44">
            <v>0.19727722583695337</v>
          </cell>
          <cell r="G44">
            <v>1.8109874674468326E-2</v>
          </cell>
          <cell r="H44">
            <v>0.90807202850987068</v>
          </cell>
          <cell r="I44">
            <v>0.12471602854964207</v>
          </cell>
          <cell r="J44">
            <v>0</v>
          </cell>
          <cell r="K44">
            <v>2.4896514501858686E-6</v>
          </cell>
          <cell r="L44">
            <v>2.1103583121634142E-3</v>
          </cell>
          <cell r="M44">
            <v>0.17107270385859497</v>
          </cell>
          <cell r="N44">
            <v>1.1328378224132635E-4</v>
          </cell>
          <cell r="O44">
            <v>0.1188926334909947</v>
          </cell>
          <cell r="P44">
            <v>1.2649956400797307E-2</v>
          </cell>
          <cell r="Q44">
            <v>3.8676238238527516E-4</v>
          </cell>
          <cell r="R44">
            <v>8.0161950865658763E-3</v>
          </cell>
          <cell r="S44">
            <v>1.0775081564289608</v>
          </cell>
          <cell r="T44">
            <v>7.3141694328898339E-3</v>
          </cell>
          <cell r="U44">
            <v>0.52343735327993102</v>
          </cell>
          <cell r="V44">
            <v>3.5867007714103796E-2</v>
          </cell>
          <cell r="W44">
            <v>0.50319396271058792</v>
          </cell>
          <cell r="X44">
            <v>1.0035473604051657</v>
          </cell>
          <cell r="Y44">
            <v>6.2392708334015425E-2</v>
          </cell>
          <cell r="Z44">
            <v>137.13667955832935</v>
          </cell>
          <cell r="AA44">
            <v>27.602185730551227</v>
          </cell>
          <cell r="AB44">
            <v>0.11909588550791102</v>
          </cell>
          <cell r="AC44">
            <v>4.2394666123422103E-2</v>
          </cell>
          <cell r="AD44">
            <v>12.269329608786183</v>
          </cell>
          <cell r="AE44">
            <v>1.151920699281218E-2</v>
          </cell>
          <cell r="AF44">
            <v>1.039525001072017</v>
          </cell>
          <cell r="AG44">
            <v>0.13954283156510155</v>
          </cell>
          <cell r="AH44">
            <v>0.43971744345996477</v>
          </cell>
          <cell r="AI44">
            <v>389.3661085226754</v>
          </cell>
          <cell r="AJ44">
            <v>60.879765162630974</v>
          </cell>
          <cell r="AK44">
            <v>19.766548548387167</v>
          </cell>
          <cell r="AL44">
            <v>167.1673352275063</v>
          </cell>
          <cell r="AM44">
            <v>8.0763012484263399</v>
          </cell>
          <cell r="AO44">
            <v>11174.0239780104</v>
          </cell>
          <cell r="AP44">
            <v>4038.5020889893358</v>
          </cell>
          <cell r="AR44">
            <v>0</v>
          </cell>
          <cell r="AS44">
            <v>0</v>
          </cell>
          <cell r="AU44">
            <v>9218.1040453628339</v>
          </cell>
        </row>
        <row r="45">
          <cell r="E45">
            <v>0</v>
          </cell>
          <cell r="F45">
            <v>9.2208350621876031E-2</v>
          </cell>
          <cell r="G45">
            <v>137.68974315305417</v>
          </cell>
          <cell r="H45">
            <v>238.86334928199818</v>
          </cell>
          <cell r="I45">
            <v>9.7538395948798939E-3</v>
          </cell>
          <cell r="J45">
            <v>0</v>
          </cell>
          <cell r="K45">
            <v>1.2193252872169159E-4</v>
          </cell>
          <cell r="L45">
            <v>4.928062891801515E-2</v>
          </cell>
          <cell r="M45">
            <v>0.20338831940661597</v>
          </cell>
          <cell r="N45">
            <v>0</v>
          </cell>
          <cell r="O45">
            <v>42.456408876114622</v>
          </cell>
          <cell r="P45">
            <v>8.2308297068146519E-2</v>
          </cell>
          <cell r="Q45">
            <v>0</v>
          </cell>
          <cell r="R45">
            <v>0.11926793784150386</v>
          </cell>
          <cell r="S45">
            <v>33.256445895827511</v>
          </cell>
          <cell r="T45">
            <v>2.7329270642968556E-2</v>
          </cell>
          <cell r="U45">
            <v>2099.9862868922332</v>
          </cell>
          <cell r="V45">
            <v>217.83695540732717</v>
          </cell>
          <cell r="W45">
            <v>0.32829157786357344</v>
          </cell>
          <cell r="X45">
            <v>1.316552340402704</v>
          </cell>
          <cell r="Y45">
            <v>0</v>
          </cell>
          <cell r="Z45">
            <v>147.19991834269686</v>
          </cell>
          <cell r="AA45">
            <v>1.4186767735311188</v>
          </cell>
          <cell r="AB45">
            <v>0.34380950350508671</v>
          </cell>
          <cell r="AC45">
            <v>53.709138280326322</v>
          </cell>
          <cell r="AD45">
            <v>40.787098697143001</v>
          </cell>
          <cell r="AE45">
            <v>3.2701497340737795</v>
          </cell>
          <cell r="AF45">
            <v>2.1389712802486072</v>
          </cell>
          <cell r="AG45">
            <v>1.2341346942879621</v>
          </cell>
          <cell r="AH45">
            <v>2.7691312540044386</v>
          </cell>
          <cell r="AI45">
            <v>4578.7435513369119</v>
          </cell>
          <cell r="AJ45">
            <v>28.141288700549925</v>
          </cell>
          <cell r="AK45">
            <v>14.147756729785245</v>
          </cell>
          <cell r="AL45">
            <v>3.3617116719176114</v>
          </cell>
          <cell r="AM45">
            <v>14.282827821007176</v>
          </cell>
          <cell r="AO45">
            <v>33889.770140505199</v>
          </cell>
          <cell r="AP45">
            <v>6409.7139330375057</v>
          </cell>
          <cell r="AR45">
            <v>0</v>
          </cell>
          <cell r="AS45">
            <v>0</v>
          </cell>
          <cell r="AU45">
            <v>5346.1694715305848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90_2015_T"/>
      <sheetName val="U38_2015"/>
      <sheetName val="IO_35(pxp)"/>
      <sheetName val="Sheet1"/>
      <sheetName val="Sheet2"/>
      <sheetName val="industriindustri"/>
      <sheetName val="IO(pxp)"/>
      <sheetName val="S66_2015_Transmetim"/>
      <sheetName val="U66_2015_Transmetim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>
        <row r="125">
          <cell r="D125">
            <v>74286.7667604991</v>
          </cell>
          <cell r="E125">
            <v>168.78231919216501</v>
          </cell>
          <cell r="F125">
            <v>11723.782708670464</v>
          </cell>
          <cell r="G125">
            <v>1497.8042134883985</v>
          </cell>
          <cell r="H125">
            <v>213.09006114615687</v>
          </cell>
          <cell r="I125">
            <v>0.8620386032646552</v>
          </cell>
          <cell r="J125">
            <v>43.66194550781141</v>
          </cell>
          <cell r="K125">
            <v>130.03179073940669</v>
          </cell>
          <cell r="L125">
            <v>193.00487379431382</v>
          </cell>
          <cell r="M125">
            <v>7.0818050920158555</v>
          </cell>
          <cell r="N125">
            <v>490.44151731063533</v>
          </cell>
          <cell r="O125">
            <v>55.464903649982439</v>
          </cell>
          <cell r="P125">
            <v>20.43367254629301</v>
          </cell>
          <cell r="Q125">
            <v>238.73091423642003</v>
          </cell>
          <cell r="R125">
            <v>987.79659746421237</v>
          </cell>
          <cell r="S125">
            <v>2.3399738507676</v>
          </cell>
          <cell r="T125">
            <v>4149.4495564826793</v>
          </cell>
          <cell r="U125">
            <v>1096.2242211009504</v>
          </cell>
          <cell r="V125">
            <v>99.362247406535971</v>
          </cell>
          <cell r="W125">
            <v>189.88276252324638</v>
          </cell>
          <cell r="X125">
            <v>11.62681798511637</v>
          </cell>
          <cell r="Y125">
            <v>9511.0394618706578</v>
          </cell>
          <cell r="Z125">
            <v>140.73671989798572</v>
          </cell>
          <cell r="AA125">
            <v>63.968044860025749</v>
          </cell>
          <cell r="AB125">
            <v>11.923482240120821</v>
          </cell>
          <cell r="AC125">
            <v>74.04684047921485</v>
          </cell>
          <cell r="AD125">
            <v>133.5098211200206</v>
          </cell>
          <cell r="AE125">
            <v>367.27868658571407</v>
          </cell>
          <cell r="AF125">
            <v>48.894978290780962</v>
          </cell>
          <cell r="AG125">
            <v>326.38882602614524</v>
          </cell>
          <cell r="AH125">
            <v>1048.7236899598408</v>
          </cell>
          <cell r="AI125">
            <v>434.20690340248967</v>
          </cell>
          <cell r="AJ125">
            <v>705.24173409436844</v>
          </cell>
          <cell r="AK125">
            <v>41.127187402262734</v>
          </cell>
          <cell r="AL125">
            <v>208.96891810436944</v>
          </cell>
          <cell r="AN125">
            <v>356397.59738206107</v>
          </cell>
        </row>
        <row r="126">
          <cell r="D126">
            <v>347.54147790895161</v>
          </cell>
          <cell r="E126">
            <v>2590.646648762769</v>
          </cell>
          <cell r="F126">
            <v>69.21350641991269</v>
          </cell>
          <cell r="G126">
            <v>146.06460368516872</v>
          </cell>
          <cell r="H126">
            <v>77.493418120530279</v>
          </cell>
          <cell r="I126">
            <v>111.75088509921952</v>
          </cell>
          <cell r="J126">
            <v>61.057858897455056</v>
          </cell>
          <cell r="K126">
            <v>2435.0666882401556</v>
          </cell>
          <cell r="L126">
            <v>8147.4646917856589</v>
          </cell>
          <cell r="M126">
            <v>13.368291756922634</v>
          </cell>
          <cell r="N126">
            <v>320.73855025780699</v>
          </cell>
          <cell r="O126">
            <v>58.166209409592277</v>
          </cell>
          <cell r="P126">
            <v>25.421672130747059</v>
          </cell>
          <cell r="Q126">
            <v>319.92814236799614</v>
          </cell>
          <cell r="R126">
            <v>17262.004311825025</v>
          </cell>
          <cell r="S126">
            <v>1.3892691276266445</v>
          </cell>
          <cell r="T126">
            <v>966.95692651725699</v>
          </cell>
          <cell r="U126">
            <v>1258.8849859895149</v>
          </cell>
          <cell r="V126">
            <v>100.8364991727687</v>
          </cell>
          <cell r="W126">
            <v>156.35663849015538</v>
          </cell>
          <cell r="X126">
            <v>3.2801538480764578</v>
          </cell>
          <cell r="Y126">
            <v>59.017953338487914</v>
          </cell>
          <cell r="Z126">
            <v>24.820130627326339</v>
          </cell>
          <cell r="AA126">
            <v>23.94712168149611</v>
          </cell>
          <cell r="AB126">
            <v>18.616670451844399</v>
          </cell>
          <cell r="AC126">
            <v>76.638782849623453</v>
          </cell>
          <cell r="AD126">
            <v>43.668985950870812</v>
          </cell>
          <cell r="AE126">
            <v>199.10200060082155</v>
          </cell>
          <cell r="AF126">
            <v>80.219706566190212</v>
          </cell>
          <cell r="AG126">
            <v>168.31880608773554</v>
          </cell>
          <cell r="AH126">
            <v>64.518948377859658</v>
          </cell>
          <cell r="AI126">
            <v>21.621536773153199</v>
          </cell>
          <cell r="AJ126">
            <v>61.336642912557842</v>
          </cell>
          <cell r="AK126">
            <v>3.9171428061141826</v>
          </cell>
          <cell r="AL126">
            <v>177.30274075371915</v>
          </cell>
          <cell r="AN126">
            <v>23716.604709246138</v>
          </cell>
        </row>
        <row r="127">
          <cell r="D127">
            <v>2690.0130030589708</v>
          </cell>
          <cell r="E127">
            <v>54.346499061988105</v>
          </cell>
          <cell r="F127">
            <v>2501.2720136591006</v>
          </cell>
          <cell r="G127">
            <v>43.524058635670684</v>
          </cell>
          <cell r="H127">
            <v>23.717236326181364</v>
          </cell>
          <cell r="I127">
            <v>1.0482346437088095</v>
          </cell>
          <cell r="J127">
            <v>10.058229694773205</v>
          </cell>
          <cell r="K127">
            <v>45.610778043639364</v>
          </cell>
          <cell r="L127">
            <v>94.851237402481331</v>
          </cell>
          <cell r="M127">
            <v>2.3119099929349125</v>
          </cell>
          <cell r="N127">
            <v>223.30365800566429</v>
          </cell>
          <cell r="O127">
            <v>20.693291737884831</v>
          </cell>
          <cell r="P127">
            <v>14.664178648260551</v>
          </cell>
          <cell r="Q127">
            <v>31.802118083305956</v>
          </cell>
          <cell r="R127">
            <v>187.99663300883833</v>
          </cell>
          <cell r="S127">
            <v>8.0849013865534438</v>
          </cell>
          <cell r="T127">
            <v>916.62260496794431</v>
          </cell>
          <cell r="U127">
            <v>528.46458136521301</v>
          </cell>
          <cell r="V127">
            <v>39.43091918911302</v>
          </cell>
          <cell r="W127">
            <v>102.97317566773312</v>
          </cell>
          <cell r="X127">
            <v>6.9979126073186713</v>
          </cell>
          <cell r="Y127">
            <v>2954.0920124597633</v>
          </cell>
          <cell r="Z127">
            <v>55.743497846305331</v>
          </cell>
          <cell r="AA127">
            <v>45.604434991878954</v>
          </cell>
          <cell r="AB127">
            <v>10.950133253283081</v>
          </cell>
          <cell r="AC127">
            <v>36.990202630391693</v>
          </cell>
          <cell r="AD127">
            <v>21.526694847616714</v>
          </cell>
          <cell r="AE127">
            <v>84.575022168060286</v>
          </cell>
          <cell r="AF127">
            <v>11.302832329980106</v>
          </cell>
          <cell r="AG127">
            <v>156.37823442107705</v>
          </cell>
          <cell r="AH127">
            <v>517.42216945380324</v>
          </cell>
          <cell r="AI127">
            <v>199.69711241499172</v>
          </cell>
          <cell r="AJ127">
            <v>368.06453213647154</v>
          </cell>
          <cell r="AK127">
            <v>15.538765684595717</v>
          </cell>
          <cell r="AL127">
            <v>84.521822326359612</v>
          </cell>
          <cell r="AN127">
            <v>113212.83293683283</v>
          </cell>
        </row>
        <row r="128">
          <cell r="D128">
            <v>824.28300737898735</v>
          </cell>
          <cell r="E128">
            <v>1377.2231382242587</v>
          </cell>
          <cell r="F128">
            <v>809.24608957698365</v>
          </cell>
          <cell r="G128">
            <v>111.25719458705699</v>
          </cell>
          <cell r="H128">
            <v>528.13579460086294</v>
          </cell>
          <cell r="I128">
            <v>97.798882423696043</v>
          </cell>
          <cell r="J128">
            <v>133.61137487447314</v>
          </cell>
          <cell r="K128">
            <v>1191.1798452180387</v>
          </cell>
          <cell r="L128">
            <v>643.26790206703481</v>
          </cell>
          <cell r="M128">
            <v>4.9107482258090291</v>
          </cell>
          <cell r="N128">
            <v>607.20787444400514</v>
          </cell>
          <cell r="O128">
            <v>8.3024913546873105</v>
          </cell>
          <cell r="P128">
            <v>62.49666285503374</v>
          </cell>
          <cell r="Q128">
            <v>165.56758510363227</v>
          </cell>
          <cell r="R128">
            <v>2589.5051387136136</v>
          </cell>
          <cell r="S128">
            <v>86.844080661751264</v>
          </cell>
          <cell r="T128">
            <v>1039.1785042640263</v>
          </cell>
          <cell r="U128">
            <v>756.05960556940124</v>
          </cell>
          <cell r="V128">
            <v>574.67891672091275</v>
          </cell>
          <cell r="W128">
            <v>276.60847304385572</v>
          </cell>
          <cell r="X128">
            <v>71.250421279444225</v>
          </cell>
          <cell r="Y128">
            <v>633.92799876533286</v>
          </cell>
          <cell r="Z128">
            <v>236.55533366601637</v>
          </cell>
          <cell r="AA128">
            <v>575.72999628334048</v>
          </cell>
          <cell r="AB128">
            <v>153.4461780101762</v>
          </cell>
          <cell r="AC128">
            <v>47.933848256963614</v>
          </cell>
          <cell r="AD128">
            <v>104.11046477151797</v>
          </cell>
          <cell r="AE128">
            <v>719.17121115922805</v>
          </cell>
          <cell r="AF128">
            <v>188.93630164962804</v>
          </cell>
          <cell r="AG128">
            <v>1922.2453131025197</v>
          </cell>
          <cell r="AH128">
            <v>366.22315207461008</v>
          </cell>
          <cell r="AI128">
            <v>176.70537104765077</v>
          </cell>
          <cell r="AJ128">
            <v>370.33432423320431</v>
          </cell>
          <cell r="AK128">
            <v>148.27938539595286</v>
          </cell>
          <cell r="AL128">
            <v>625.40139664746198</v>
          </cell>
          <cell r="AN128">
            <v>64156.25061964606</v>
          </cell>
        </row>
        <row r="129">
          <cell r="D129">
            <v>466.91696959090507</v>
          </cell>
          <cell r="E129">
            <v>287.78076504243012</v>
          </cell>
          <cell r="F129">
            <v>2841.5353193371543</v>
          </cell>
          <cell r="G129">
            <v>95.289963113848984</v>
          </cell>
          <cell r="H129">
            <v>3732.5038154122399</v>
          </cell>
          <cell r="I129">
            <v>3.2774319236076925</v>
          </cell>
          <cell r="J129">
            <v>85.769604686827137</v>
          </cell>
          <cell r="K129">
            <v>1098.1940946980594</v>
          </cell>
          <cell r="L129">
            <v>887.4912020296282</v>
          </cell>
          <cell r="M129">
            <v>16.197994079352885</v>
          </cell>
          <cell r="N129">
            <v>1514.4527210582287</v>
          </cell>
          <cell r="O129">
            <v>48.670213509143593</v>
          </cell>
          <cell r="P129">
            <v>47.958059495659867</v>
          </cell>
          <cell r="Q129">
            <v>319.94515205459993</v>
          </cell>
          <cell r="R129">
            <v>3595.9927174211593</v>
          </cell>
          <cell r="S129">
            <v>3.3881905559168537</v>
          </cell>
          <cell r="T129">
            <v>371.72415259488236</v>
          </cell>
          <cell r="U129">
            <v>826.40366403571647</v>
          </cell>
          <cell r="V129">
            <v>79.192924518139961</v>
          </cell>
          <cell r="W129">
            <v>531.73795466216382</v>
          </cell>
          <cell r="X129">
            <v>194.99877068782928</v>
          </cell>
          <cell r="Y129">
            <v>401.880322918491</v>
          </cell>
          <cell r="Z129">
            <v>875.60794668944823</v>
          </cell>
          <cell r="AA129">
            <v>4394.570557569531</v>
          </cell>
          <cell r="AB129">
            <v>68.557882167970547</v>
          </cell>
          <cell r="AC129">
            <v>108.94451855774234</v>
          </cell>
          <cell r="AD129">
            <v>122.93617585345368</v>
          </cell>
          <cell r="AE129">
            <v>1429.1331742828766</v>
          </cell>
          <cell r="AF129">
            <v>444.77701423581948</v>
          </cell>
          <cell r="AG129">
            <v>965.21097003798172</v>
          </cell>
          <cell r="AH129">
            <v>678.11801890250786</v>
          </cell>
          <cell r="AI129">
            <v>412.9766068574018</v>
          </cell>
          <cell r="AJ129">
            <v>180.41967976790602</v>
          </cell>
          <cell r="AK129">
            <v>294.18479585331471</v>
          </cell>
          <cell r="AL129">
            <v>252.955580573503</v>
          </cell>
          <cell r="AN129">
            <v>14683.932869821858</v>
          </cell>
        </row>
        <row r="130">
          <cell r="D130">
            <v>232.20187074554525</v>
          </cell>
          <cell r="E130">
            <v>144.60240711585803</v>
          </cell>
          <cell r="F130">
            <v>67.182538726333959</v>
          </cell>
          <cell r="G130">
            <v>15.781391025349258</v>
          </cell>
          <cell r="H130">
            <v>26.7627434631314</v>
          </cell>
          <cell r="I130">
            <v>14.329739697143671</v>
          </cell>
          <cell r="J130">
            <v>14.955573606986915</v>
          </cell>
          <cell r="K130">
            <v>160.347701391573</v>
          </cell>
          <cell r="L130">
            <v>104.16290254306341</v>
          </cell>
          <cell r="M130">
            <v>1.833013882516267</v>
          </cell>
          <cell r="N130">
            <v>19.679978640891001</v>
          </cell>
          <cell r="O130">
            <v>10.763615071550547</v>
          </cell>
          <cell r="P130">
            <v>11.931813792004197</v>
          </cell>
          <cell r="Q130">
            <v>37.221869979513777</v>
          </cell>
          <cell r="R130">
            <v>527.78135559932639</v>
          </cell>
          <cell r="S130">
            <v>12.789142366186752</v>
          </cell>
          <cell r="T130">
            <v>141.31260616102145</v>
          </cell>
          <cell r="U130">
            <v>74.198930237562465</v>
          </cell>
          <cell r="V130">
            <v>83.878137308717854</v>
          </cell>
          <cell r="W130">
            <v>44.890337753274537</v>
          </cell>
          <cell r="X130">
            <v>10.021401256780708</v>
          </cell>
          <cell r="Y130">
            <v>129.33106108129061</v>
          </cell>
          <cell r="Z130">
            <v>36.82076108796533</v>
          </cell>
          <cell r="AA130">
            <v>56.305363141453086</v>
          </cell>
          <cell r="AB130">
            <v>14.782904597914719</v>
          </cell>
          <cell r="AC130">
            <v>5.1040295095114976</v>
          </cell>
          <cell r="AD130">
            <v>17.1415717296358</v>
          </cell>
          <cell r="AE130">
            <v>100.09365753705312</v>
          </cell>
          <cell r="AF130">
            <v>23.024479139368495</v>
          </cell>
          <cell r="AG130">
            <v>97.175516394814935</v>
          </cell>
          <cell r="AH130">
            <v>50.891748728484835</v>
          </cell>
          <cell r="AI130">
            <v>22.570356793952801</v>
          </cell>
          <cell r="AJ130">
            <v>58.25784300591036</v>
          </cell>
          <cell r="AK130">
            <v>1.8465887471815761</v>
          </cell>
          <cell r="AL130">
            <v>8.7380526338535383</v>
          </cell>
          <cell r="AN130">
            <v>32650.806771008207</v>
          </cell>
        </row>
        <row r="131">
          <cell r="D131">
            <v>4187.9780909319907</v>
          </cell>
          <cell r="E131">
            <v>2091.2963059594485</v>
          </cell>
          <cell r="F131">
            <v>2337.1451023997156</v>
          </cell>
          <cell r="G131">
            <v>171.63905258901644</v>
          </cell>
          <cell r="H131">
            <v>608.83387851313853</v>
          </cell>
          <cell r="I131">
            <v>201.19500972693959</v>
          </cell>
          <cell r="J131">
            <v>2196.5302163702754</v>
          </cell>
          <cell r="K131">
            <v>3747.8172966891962</v>
          </cell>
          <cell r="L131">
            <v>358.52581346407453</v>
          </cell>
          <cell r="M131">
            <v>2.7886886964739448</v>
          </cell>
          <cell r="N131">
            <v>688.12659799479525</v>
          </cell>
          <cell r="O131">
            <v>37.788548890134152</v>
          </cell>
          <cell r="P131">
            <v>188.45857699101654</v>
          </cell>
          <cell r="Q131">
            <v>618.97731955846621</v>
          </cell>
          <cell r="R131">
            <v>5044.7152203852993</v>
          </cell>
          <cell r="S131">
            <v>116.4276288468354</v>
          </cell>
          <cell r="T131">
            <v>644.05760857232178</v>
          </cell>
          <cell r="U131">
            <v>666.19858647797673</v>
          </cell>
          <cell r="V131">
            <v>691.18801795108573</v>
          </cell>
          <cell r="W131">
            <v>581.34708674101921</v>
          </cell>
          <cell r="X131">
            <v>82.343797530014285</v>
          </cell>
          <cell r="Y131">
            <v>1236.7510029031087</v>
          </cell>
          <cell r="Z131">
            <v>301.25641103851456</v>
          </cell>
          <cell r="AA131">
            <v>757.35041776726189</v>
          </cell>
          <cell r="AB131">
            <v>439.57327428354739</v>
          </cell>
          <cell r="AC131">
            <v>154.48934884957697</v>
          </cell>
          <cell r="AD131">
            <v>127.34759445872152</v>
          </cell>
          <cell r="AE131">
            <v>1111.2283150667777</v>
          </cell>
          <cell r="AF131">
            <v>361.14364208406187</v>
          </cell>
          <cell r="AG131">
            <v>1187.9088076997618</v>
          </cell>
          <cell r="AH131">
            <v>568.33930618679574</v>
          </cell>
          <cell r="AI131">
            <v>532.08652664499482</v>
          </cell>
          <cell r="AJ131">
            <v>7323.6773491761751</v>
          </cell>
          <cell r="AK131">
            <v>86.280037349137174</v>
          </cell>
          <cell r="AL131">
            <v>233.88600834663043</v>
          </cell>
          <cell r="AN131">
            <v>33002.610224743054</v>
          </cell>
        </row>
        <row r="132">
          <cell r="D132">
            <v>1016.1389051311257</v>
          </cell>
          <cell r="E132">
            <v>1508.0948526305967</v>
          </cell>
          <cell r="F132">
            <v>1468.8892109881047</v>
          </cell>
          <cell r="G132">
            <v>261.85051878424133</v>
          </cell>
          <cell r="H132">
            <v>782.0562044759547</v>
          </cell>
          <cell r="I132">
            <v>131.89237796814984</v>
          </cell>
          <cell r="J132">
            <v>346.02256514913574</v>
          </cell>
          <cell r="K132">
            <v>4915.5411900435029</v>
          </cell>
          <cell r="L132">
            <v>2429.3723671531807</v>
          </cell>
          <cell r="M132">
            <v>22.027631841724023</v>
          </cell>
          <cell r="N132">
            <v>1418.1452895968655</v>
          </cell>
          <cell r="O132">
            <v>1046.7994628637482</v>
          </cell>
          <cell r="P132">
            <v>169.0563194233481</v>
          </cell>
          <cell r="Q132">
            <v>521.04129521198979</v>
          </cell>
          <cell r="R132">
            <v>33547.182247252153</v>
          </cell>
          <cell r="S132">
            <v>248.75874553378435</v>
          </cell>
          <cell r="T132">
            <v>1381.7496356238246</v>
          </cell>
          <cell r="U132">
            <v>2391.169006064064</v>
          </cell>
          <cell r="V132">
            <v>590.77234000790986</v>
          </cell>
          <cell r="W132">
            <v>602.71593335749458</v>
          </cell>
          <cell r="X132">
            <v>142.44546956361538</v>
          </cell>
          <cell r="Y132">
            <v>1218.5602066854035</v>
          </cell>
          <cell r="Z132">
            <v>433.40968077041572</v>
          </cell>
          <cell r="AA132">
            <v>1351.9275623036579</v>
          </cell>
          <cell r="AB132">
            <v>523.58963785415403</v>
          </cell>
          <cell r="AC132">
            <v>239.06911423785752</v>
          </cell>
          <cell r="AD132">
            <v>137.26966024837381</v>
          </cell>
          <cell r="AE132">
            <v>1552.5678164549779</v>
          </cell>
          <cell r="AF132">
            <v>321.1442870161859</v>
          </cell>
          <cell r="AG132">
            <v>936.34609721144011</v>
          </cell>
          <cell r="AH132">
            <v>488.41468285285202</v>
          </cell>
          <cell r="AI132">
            <v>335.01577360245579</v>
          </cell>
          <cell r="AJ132">
            <v>407.78650381215061</v>
          </cell>
          <cell r="AK132">
            <v>69.168774485204068</v>
          </cell>
          <cell r="AL132">
            <v>410.54304201419632</v>
          </cell>
          <cell r="AN132">
            <v>19508.770199459657</v>
          </cell>
        </row>
        <row r="133">
          <cell r="D133">
            <v>1951.8693436121748</v>
          </cell>
          <cell r="E133">
            <v>3358.7251202785001</v>
          </cell>
          <cell r="F133">
            <v>1041.540519176099</v>
          </cell>
          <cell r="G133">
            <v>390.1109427136472</v>
          </cell>
          <cell r="H133">
            <v>2579.2345229962821</v>
          </cell>
          <cell r="I133">
            <v>195.4808916748409</v>
          </cell>
          <cell r="J133">
            <v>353.0084449772466</v>
          </cell>
          <cell r="K133">
            <v>1699.9354797989608</v>
          </cell>
          <cell r="L133">
            <v>5544.7761745325688</v>
          </cell>
          <cell r="M133">
            <v>455.67013739495195</v>
          </cell>
          <cell r="N133">
            <v>1067.6589709587031</v>
          </cell>
          <cell r="O133">
            <v>168.99520924204035</v>
          </cell>
          <cell r="P133">
            <v>861.51355412216856</v>
          </cell>
          <cell r="Q133">
            <v>4983.4723057492529</v>
          </cell>
          <cell r="R133">
            <v>20064.411979498953</v>
          </cell>
          <cell r="S133">
            <v>40.758824565438864</v>
          </cell>
          <cell r="T133">
            <v>983.91295341628916</v>
          </cell>
          <cell r="U133">
            <v>1005.7932325245308</v>
          </cell>
          <cell r="V133">
            <v>690.9169396899988</v>
          </cell>
          <cell r="W133">
            <v>414.20137657491767</v>
          </cell>
          <cell r="X133">
            <v>191.4263421544803</v>
          </cell>
          <cell r="Y133">
            <v>510.11088218986561</v>
          </cell>
          <cell r="Z133">
            <v>1109.1157298680357</v>
          </cell>
          <cell r="AA133">
            <v>3389.2984460685125</v>
          </cell>
          <cell r="AB133">
            <v>771.87502620208932</v>
          </cell>
          <cell r="AC133">
            <v>186.63280785121981</v>
          </cell>
          <cell r="AD133">
            <v>111.1124281134741</v>
          </cell>
          <cell r="AE133">
            <v>2180.3452912709754</v>
          </cell>
          <cell r="AF133">
            <v>421.58269912013526</v>
          </cell>
          <cell r="AG133">
            <v>926.40058218358581</v>
          </cell>
          <cell r="AH133">
            <v>291.68805109841765</v>
          </cell>
          <cell r="AI133">
            <v>782.53129201537286</v>
          </cell>
          <cell r="AJ133">
            <v>405.59630131947023</v>
          </cell>
          <cell r="AK133">
            <v>84.979746126424729</v>
          </cell>
          <cell r="AL133">
            <v>605.55084010294274</v>
          </cell>
          <cell r="AN133">
            <v>33110.456302853599</v>
          </cell>
        </row>
        <row r="134">
          <cell r="D134">
            <v>520.95171323358659</v>
          </cell>
          <cell r="E134">
            <v>2833.8458120953474</v>
          </cell>
          <cell r="F134">
            <v>563.98981695826558</v>
          </cell>
          <cell r="G134">
            <v>186.62160708453615</v>
          </cell>
          <cell r="H134">
            <v>337.25722382179424</v>
          </cell>
          <cell r="I134">
            <v>180.44614922372088</v>
          </cell>
          <cell r="J134">
            <v>541.51866450489797</v>
          </cell>
          <cell r="K134">
            <v>935.57205535891933</v>
          </cell>
          <cell r="L134">
            <v>941.86124413875427</v>
          </cell>
          <cell r="M134">
            <v>429.74728578182589</v>
          </cell>
          <cell r="N134">
            <v>519.77720781689743</v>
          </cell>
          <cell r="O134">
            <v>1.3882182660769786</v>
          </cell>
          <cell r="P134">
            <v>124.1664462325424</v>
          </cell>
          <cell r="Q134">
            <v>147.69885615558562</v>
          </cell>
          <cell r="R134">
            <v>6262.3469315124021</v>
          </cell>
          <cell r="S134">
            <v>1236.8703967486545</v>
          </cell>
          <cell r="T134">
            <v>800.10659828373764</v>
          </cell>
          <cell r="U134">
            <v>329.46845193917778</v>
          </cell>
          <cell r="V134">
            <v>596.17101776872516</v>
          </cell>
          <cell r="W134">
            <v>542.9499942460842</v>
          </cell>
          <cell r="X134">
            <v>199.23926171021395</v>
          </cell>
          <cell r="Y134">
            <v>354.50797754362009</v>
          </cell>
          <cell r="Z134">
            <v>365.43975232563855</v>
          </cell>
          <cell r="AA134">
            <v>2903.7409634553383</v>
          </cell>
          <cell r="AB134">
            <v>2133.3229500186289</v>
          </cell>
          <cell r="AC134">
            <v>253.92639559739652</v>
          </cell>
          <cell r="AD134">
            <v>103.81006584329481</v>
          </cell>
          <cell r="AE134">
            <v>2287.3699833070505</v>
          </cell>
          <cell r="AF134">
            <v>187.98744803970163</v>
          </cell>
          <cell r="AG134">
            <v>1561.8576787999091</v>
          </cell>
          <cell r="AH134">
            <v>402.02740103001486</v>
          </cell>
          <cell r="AI134">
            <v>194.81083171583697</v>
          </cell>
          <cell r="AJ134">
            <v>213.84007624865609</v>
          </cell>
          <cell r="AK134">
            <v>161.80361660911964</v>
          </cell>
          <cell r="AL134">
            <v>592.24204054160327</v>
          </cell>
          <cell r="AN134">
            <v>100377.47532050384</v>
          </cell>
        </row>
        <row r="135">
          <cell r="D135">
            <v>221.78922882178711</v>
          </cell>
          <cell r="E135">
            <v>168.02222428534648</v>
          </cell>
          <cell r="F135">
            <v>147.84586234563977</v>
          </cell>
          <cell r="G135">
            <v>60.891846085016752</v>
          </cell>
          <cell r="H135">
            <v>195.66199164648964</v>
          </cell>
          <cell r="I135">
            <v>14.613980658773954</v>
          </cell>
          <cell r="J135">
            <v>45.290578312868092</v>
          </cell>
          <cell r="K135">
            <v>164.33943221200718</v>
          </cell>
          <cell r="L135">
            <v>320.47558953814558</v>
          </cell>
          <cell r="M135">
            <v>24.36427207577368</v>
          </cell>
          <cell r="N135">
            <v>488.16298518218503</v>
          </cell>
          <cell r="O135">
            <v>22.701557431303371</v>
          </cell>
          <cell r="P135">
            <v>35.646974257403031</v>
          </cell>
          <cell r="Q135">
            <v>137.9444705814698</v>
          </cell>
          <cell r="R135">
            <v>1874.0284839360677</v>
          </cell>
          <cell r="S135">
            <v>18.596510958887652</v>
          </cell>
          <cell r="T135">
            <v>637.2951533463654</v>
          </cell>
          <cell r="U135">
            <v>109.98457161778867</v>
          </cell>
          <cell r="V135">
            <v>70.906642208533839</v>
          </cell>
          <cell r="W135">
            <v>204.40705881592416</v>
          </cell>
          <cell r="X135">
            <v>40.717223303329334</v>
          </cell>
          <cell r="Y135">
            <v>157.07626564736819</v>
          </cell>
          <cell r="Z135">
            <v>48.213053776989838</v>
          </cell>
          <cell r="AA135">
            <v>850.20649020221049</v>
          </cell>
          <cell r="AB135">
            <v>88.825406856763905</v>
          </cell>
          <cell r="AC135">
            <v>62.488197747994676</v>
          </cell>
          <cell r="AD135">
            <v>51.755200000377158</v>
          </cell>
          <cell r="AE135">
            <v>229.44519967047935</v>
          </cell>
          <cell r="AF135">
            <v>93.894104053434958</v>
          </cell>
          <cell r="AG135">
            <v>255.29128086765633</v>
          </cell>
          <cell r="AH135">
            <v>184.70457725445192</v>
          </cell>
          <cell r="AI135">
            <v>188.83465781363867</v>
          </cell>
          <cell r="AJ135">
            <v>877.63868062182496</v>
          </cell>
          <cell r="AK135">
            <v>26.720602275948849</v>
          </cell>
          <cell r="AL135">
            <v>207.53922791972869</v>
          </cell>
          <cell r="AN135">
            <v>25908.425117675957</v>
          </cell>
        </row>
        <row r="136">
          <cell r="D136">
            <v>2099.7252743920426</v>
          </cell>
          <cell r="E136">
            <v>400.58450299783192</v>
          </cell>
          <cell r="F136">
            <v>1006.0168762156175</v>
          </cell>
          <cell r="G136">
            <v>792.6265781474084</v>
          </cell>
          <cell r="H136">
            <v>170.31447753210713</v>
          </cell>
          <cell r="I136">
            <v>34.620318998623048</v>
          </cell>
          <cell r="J136">
            <v>112.737982408718</v>
          </cell>
          <cell r="K136">
            <v>772.39391064270546</v>
          </cell>
          <cell r="L136">
            <v>3562.7359224831307</v>
          </cell>
          <cell r="M136">
            <v>117.71791109450615</v>
          </cell>
          <cell r="N136">
            <v>261.9428442491909</v>
          </cell>
          <cell r="O136">
            <v>66.412030071704706</v>
          </cell>
          <cell r="P136">
            <v>54.913378368184603</v>
          </cell>
          <cell r="Q136">
            <v>205.32765313477444</v>
          </cell>
          <cell r="R136">
            <v>3992.9214785988793</v>
          </cell>
          <cell r="S136">
            <v>131.46544675133458</v>
          </cell>
          <cell r="T136">
            <v>1234.0880910710987</v>
          </cell>
          <cell r="U136">
            <v>610.51611392595873</v>
          </cell>
          <cell r="V136">
            <v>562.63915470414474</v>
          </cell>
          <cell r="W136">
            <v>292.88123037764882</v>
          </cell>
          <cell r="X136">
            <v>76.319851689030884</v>
          </cell>
          <cell r="Y136">
            <v>935.94273807455238</v>
          </cell>
          <cell r="Z136">
            <v>235.34202134353637</v>
          </cell>
          <cell r="AA136">
            <v>1003.8793503744497</v>
          </cell>
          <cell r="AB136">
            <v>221.4945709899018</v>
          </cell>
          <cell r="AC136">
            <v>497.93526801834082</v>
          </cell>
          <cell r="AD136">
            <v>394.92481096344022</v>
          </cell>
          <cell r="AE136">
            <v>821.75469833599198</v>
          </cell>
          <cell r="AF136">
            <v>235.63185745024765</v>
          </cell>
          <cell r="AG136">
            <v>676.90620464845165</v>
          </cell>
          <cell r="AH136">
            <v>840.98747349938151</v>
          </cell>
          <cell r="AI136">
            <v>437.8358510362275</v>
          </cell>
          <cell r="AJ136">
            <v>928.79643994014884</v>
          </cell>
          <cell r="AK136">
            <v>150.81570974073156</v>
          </cell>
          <cell r="AL136">
            <v>328.624784482103</v>
          </cell>
          <cell r="AN136">
            <v>36401.687495759237</v>
          </cell>
        </row>
        <row r="137">
          <cell r="D137">
            <v>2286.0548677511806</v>
          </cell>
          <cell r="E137">
            <v>24.679494107311999</v>
          </cell>
          <cell r="F137">
            <v>30.574207828034936</v>
          </cell>
          <cell r="G137">
            <v>186.87405026473809</v>
          </cell>
          <cell r="H137">
            <v>1.9436744587652788</v>
          </cell>
          <cell r="I137">
            <v>3.3337251719164844</v>
          </cell>
          <cell r="J137">
            <v>7.9305269437957349E-2</v>
          </cell>
          <cell r="K137">
            <v>18.598936500730844</v>
          </cell>
          <cell r="L137">
            <v>2.9930868367978429</v>
          </cell>
          <cell r="M137">
            <v>4.9754509021048685</v>
          </cell>
          <cell r="N137">
            <v>6.3724732274058056</v>
          </cell>
          <cell r="O137">
            <v>42.14352169847168</v>
          </cell>
          <cell r="P137">
            <v>315.2538202125927</v>
          </cell>
          <cell r="Q137">
            <v>5.8802954819062068</v>
          </cell>
          <cell r="R137">
            <v>341.46389306494183</v>
          </cell>
          <cell r="S137">
            <v>1.0864071125427088</v>
          </cell>
          <cell r="T137">
            <v>138.58703960645806</v>
          </cell>
          <cell r="U137">
            <v>32.06452258580795</v>
          </cell>
          <cell r="V137">
            <v>261.51106233560154</v>
          </cell>
          <cell r="W137">
            <v>21.228142826039363</v>
          </cell>
          <cell r="X137">
            <v>19.068203116106979</v>
          </cell>
          <cell r="Y137">
            <v>444.5986831328533</v>
          </cell>
          <cell r="Z137">
            <v>197.16517457822465</v>
          </cell>
          <cell r="AA137">
            <v>1.5878559247432316</v>
          </cell>
          <cell r="AB137">
            <v>2.5560097180920489</v>
          </cell>
          <cell r="AC137">
            <v>39.908843267347549</v>
          </cell>
          <cell r="AD137">
            <v>83.773627827324972</v>
          </cell>
          <cell r="AE137">
            <v>96.296532605226318</v>
          </cell>
          <cell r="AF137">
            <v>56.31486447252928</v>
          </cell>
          <cell r="AG137">
            <v>120.35691706839174</v>
          </cell>
          <cell r="AH137">
            <v>183.46598401140741</v>
          </cell>
          <cell r="AI137">
            <v>636.28394948095934</v>
          </cell>
          <cell r="AJ137">
            <v>749.06413607860577</v>
          </cell>
          <cell r="AK137">
            <v>555.00666977785909</v>
          </cell>
          <cell r="AL137">
            <v>92.331389716220016</v>
          </cell>
          <cell r="AN137">
            <v>5197.01755197684</v>
          </cell>
        </row>
        <row r="138">
          <cell r="D138">
            <v>1688.1382065942687</v>
          </cell>
          <cell r="E138">
            <v>542.37346529035756</v>
          </cell>
          <cell r="F138">
            <v>1366.4315144365933</v>
          </cell>
          <cell r="G138">
            <v>541.95877709425372</v>
          </cell>
          <cell r="H138">
            <v>337.6735878205302</v>
          </cell>
          <cell r="I138">
            <v>242.45275616200476</v>
          </cell>
          <cell r="J138">
            <v>554.02622521765181</v>
          </cell>
          <cell r="K138">
            <v>1673.5336637999767</v>
          </cell>
          <cell r="L138">
            <v>221.24175131235623</v>
          </cell>
          <cell r="M138">
            <v>3.6365686735599843</v>
          </cell>
          <cell r="N138">
            <v>377.89656537730593</v>
          </cell>
          <cell r="O138">
            <v>1607.6003031616258</v>
          </cell>
          <cell r="P138">
            <v>263.84064556568967</v>
          </cell>
          <cell r="Q138">
            <v>652.65211345887894</v>
          </cell>
          <cell r="R138">
            <v>4307.4011693421598</v>
          </cell>
          <cell r="S138">
            <v>349.46377472626239</v>
          </cell>
          <cell r="T138">
            <v>1003.4357331400954</v>
          </cell>
          <cell r="U138">
            <v>553.46387428781054</v>
          </cell>
          <cell r="V138">
            <v>284.54330596835439</v>
          </cell>
          <cell r="W138">
            <v>199.69051753704042</v>
          </cell>
          <cell r="X138">
            <v>101.90253080537983</v>
          </cell>
          <cell r="Y138">
            <v>683.16691238386261</v>
          </cell>
          <cell r="Z138">
            <v>110.76779956286019</v>
          </cell>
          <cell r="AA138">
            <v>959.96598849109898</v>
          </cell>
          <cell r="AB138">
            <v>115.51584961934927</v>
          </cell>
          <cell r="AC138">
            <v>130.99034775426469</v>
          </cell>
          <cell r="AD138">
            <v>58.062808736036928</v>
          </cell>
          <cell r="AE138">
            <v>461.83528654423765</v>
          </cell>
          <cell r="AF138">
            <v>313.52214746036037</v>
          </cell>
          <cell r="AG138">
            <v>1043.8966557981239</v>
          </cell>
          <cell r="AH138">
            <v>235.82773640060915</v>
          </cell>
          <cell r="AI138">
            <v>334.75210265607637</v>
          </cell>
          <cell r="AJ138">
            <v>874.71330833840727</v>
          </cell>
          <cell r="AK138">
            <v>147.98650334219246</v>
          </cell>
          <cell r="AL138">
            <v>218.16253003379907</v>
          </cell>
          <cell r="AN138">
            <v>117.72439301510531</v>
          </cell>
        </row>
        <row r="139">
          <cell r="D139">
            <v>2266.1289068610358</v>
          </cell>
          <cell r="E139">
            <v>1182.4550838861194</v>
          </cell>
          <cell r="F139">
            <v>1301.4938012943408</v>
          </cell>
          <cell r="G139">
            <v>2018.8304925429841</v>
          </cell>
          <cell r="H139">
            <v>299.6942902469051</v>
          </cell>
          <cell r="I139">
            <v>34.407966431838616</v>
          </cell>
          <cell r="J139">
            <v>288.36627173919885</v>
          </cell>
          <cell r="K139">
            <v>5922.3704581674492</v>
          </cell>
          <cell r="L139">
            <v>5662.9793446015692</v>
          </cell>
          <cell r="M139">
            <v>372.52498989726962</v>
          </cell>
          <cell r="N139">
            <v>386.37333643155625</v>
          </cell>
          <cell r="O139">
            <v>1374.0719202129435</v>
          </cell>
          <cell r="P139">
            <v>162.45621413275038</v>
          </cell>
          <cell r="Q139">
            <v>332.86948389075718</v>
          </cell>
          <cell r="R139">
            <v>85200.862419025681</v>
          </cell>
          <cell r="S139">
            <v>191.47817665609858</v>
          </cell>
          <cell r="T139">
            <v>2817.8510578124988</v>
          </cell>
          <cell r="U139">
            <v>2315.2977924924448</v>
          </cell>
          <cell r="V139">
            <v>889.82340167500547</v>
          </cell>
          <cell r="W139">
            <v>2107.4412763445521</v>
          </cell>
          <cell r="X139">
            <v>389.36311370508463</v>
          </cell>
          <cell r="Y139">
            <v>1893.3128828443523</v>
          </cell>
          <cell r="Z139">
            <v>364.88393082723945</v>
          </cell>
          <cell r="AA139">
            <v>1310.8041100590613</v>
          </cell>
          <cell r="AB139">
            <v>1863.1285549081424</v>
          </cell>
          <cell r="AC139">
            <v>410.67792079601037</v>
          </cell>
          <cell r="AD139">
            <v>7865.7588927569914</v>
          </cell>
          <cell r="AE139">
            <v>2043.7624823676015</v>
          </cell>
          <cell r="AF139">
            <v>1237.257722633663</v>
          </cell>
          <cell r="AG139">
            <v>3460.7799356264782</v>
          </cell>
          <cell r="AH139">
            <v>2258.1075757390372</v>
          </cell>
          <cell r="AI139">
            <v>2302.8981300282603</v>
          </cell>
          <cell r="AJ139">
            <v>3149.4547187414419</v>
          </cell>
          <cell r="AK139">
            <v>469.38856021431502</v>
          </cell>
          <cell r="AL139">
            <v>675.70949848382691</v>
          </cell>
          <cell r="AN139">
            <v>290208.39071145997</v>
          </cell>
        </row>
        <row r="140">
          <cell r="D140">
            <v>555.8105769568873</v>
          </cell>
          <cell r="E140">
            <v>110.73341697944835</v>
          </cell>
          <cell r="F140">
            <v>171.47131676298568</v>
          </cell>
          <cell r="G140">
            <v>676.88794759494931</v>
          </cell>
          <cell r="H140">
            <v>59.418388227071588</v>
          </cell>
          <cell r="I140">
            <v>6.8273516573630593</v>
          </cell>
          <cell r="J140">
            <v>30.474038113568405</v>
          </cell>
          <cell r="K140">
            <v>164.43589069831097</v>
          </cell>
          <cell r="L140">
            <v>163.64798281449731</v>
          </cell>
          <cell r="M140">
            <v>14.390351034669838</v>
          </cell>
          <cell r="N140">
            <v>205.53735353294934</v>
          </cell>
          <cell r="O140">
            <v>75.324127253333558</v>
          </cell>
          <cell r="P140">
            <v>78.94215518193289</v>
          </cell>
          <cell r="Q140">
            <v>275.91504125536579</v>
          </cell>
          <cell r="R140">
            <v>1033.8209292280756</v>
          </cell>
          <cell r="S140">
            <v>171.31634997184972</v>
          </cell>
          <cell r="T140">
            <v>2087.6680051785661</v>
          </cell>
          <cell r="U140">
            <v>203.94001100936211</v>
          </cell>
          <cell r="V140">
            <v>46.28362853927117</v>
          </cell>
          <cell r="W140">
            <v>282.81527633147709</v>
          </cell>
          <cell r="X140">
            <v>40.94864859491296</v>
          </cell>
          <cell r="Y140">
            <v>156.32805440068338</v>
          </cell>
          <cell r="Z140">
            <v>24.142197320071556</v>
          </cell>
          <cell r="AA140">
            <v>242.60391730311665</v>
          </cell>
          <cell r="AB140">
            <v>24.982942802799279</v>
          </cell>
          <cell r="AC140">
            <v>25.187980147963334</v>
          </cell>
          <cell r="AD140">
            <v>22.116139954382007</v>
          </cell>
          <cell r="AE140">
            <v>921.72708763831452</v>
          </cell>
          <cell r="AF140">
            <v>38.621628712104886</v>
          </cell>
          <cell r="AG140">
            <v>568.01533903385712</v>
          </cell>
          <cell r="AH140">
            <v>149.43123663878706</v>
          </cell>
          <cell r="AI140">
            <v>74.628019565245381</v>
          </cell>
          <cell r="AJ140">
            <v>217.66254255269388</v>
          </cell>
          <cell r="AK140">
            <v>16.825437699257876</v>
          </cell>
          <cell r="AL140">
            <v>70.724948612206759</v>
          </cell>
          <cell r="AN140">
            <v>6418.5079930859283</v>
          </cell>
        </row>
        <row r="141">
          <cell r="D141">
            <v>10976.799562483186</v>
          </cell>
          <cell r="E141">
            <v>1898.9833326090331</v>
          </cell>
          <cell r="F141">
            <v>3886.0190675182712</v>
          </cell>
          <cell r="G141">
            <v>1071.327436818136</v>
          </cell>
          <cell r="H141">
            <v>1386.0810864087189</v>
          </cell>
          <cell r="I141">
            <v>169.30405075439745</v>
          </cell>
          <cell r="J141">
            <v>739.44858596272729</v>
          </cell>
          <cell r="K141">
            <v>3673.8159735497957</v>
          </cell>
          <cell r="L141">
            <v>2686.6598915233071</v>
          </cell>
          <cell r="M141">
            <v>144.1710902697252</v>
          </cell>
          <cell r="N141">
            <v>1435.8258861123145</v>
          </cell>
          <cell r="O141">
            <v>849.88499512254748</v>
          </cell>
          <cell r="P141">
            <v>333.02708573609158</v>
          </cell>
          <cell r="Q141">
            <v>1270.9239740250778</v>
          </cell>
          <cell r="R141">
            <v>18399.9567964466</v>
          </cell>
          <cell r="S141">
            <v>571.1312871895575</v>
          </cell>
          <cell r="T141">
            <v>4001.6643710531876</v>
          </cell>
          <cell r="U141">
            <v>1836.5456348054113</v>
          </cell>
          <cell r="V141">
            <v>661.86855745428704</v>
          </cell>
          <cell r="W141">
            <v>804.06857635099686</v>
          </cell>
          <cell r="X141">
            <v>181.21590538009286</v>
          </cell>
          <cell r="Y141">
            <v>3335.0697625353546</v>
          </cell>
          <cell r="Z141">
            <v>515.43623735726408</v>
          </cell>
          <cell r="AA141">
            <v>2093.3801932087426</v>
          </cell>
          <cell r="AB141">
            <v>575.43661237900017</v>
          </cell>
          <cell r="AC141">
            <v>152.43152524340533</v>
          </cell>
          <cell r="AD141">
            <v>208.48462313130631</v>
          </cell>
          <cell r="AE141">
            <v>2558.9039713272564</v>
          </cell>
          <cell r="AF141">
            <v>403.08359982631566</v>
          </cell>
          <cell r="AG141">
            <v>1972.0804743843423</v>
          </cell>
          <cell r="AH141">
            <v>295.65507233716988</v>
          </cell>
          <cell r="AI141">
            <v>177.62060670968262</v>
          </cell>
          <cell r="AJ141">
            <v>2132.8963008135283</v>
          </cell>
          <cell r="AK141">
            <v>103.50417835603031</v>
          </cell>
          <cell r="AL141">
            <v>440.2276807398963</v>
          </cell>
          <cell r="AN141">
            <v>100230.34284075402</v>
          </cell>
        </row>
        <row r="142">
          <cell r="D142">
            <v>4843.3301774406473</v>
          </cell>
          <cell r="E142">
            <v>907.62399624506816</v>
          </cell>
          <cell r="F142">
            <v>1580.3521450651529</v>
          </cell>
          <cell r="G142">
            <v>705.87782217447511</v>
          </cell>
          <cell r="H142">
            <v>544.88410589978071</v>
          </cell>
          <cell r="I142">
            <v>71.407543327390016</v>
          </cell>
          <cell r="J142">
            <v>312.17888452740885</v>
          </cell>
          <cell r="K142">
            <v>1679.1781692857792</v>
          </cell>
          <cell r="L142">
            <v>1291.20740326541</v>
          </cell>
          <cell r="M142">
            <v>117.81452571660896</v>
          </cell>
          <cell r="N142">
            <v>571.08774118594431</v>
          </cell>
          <cell r="O142">
            <v>413.17443085121005</v>
          </cell>
          <cell r="P142">
            <v>117.97012563898133</v>
          </cell>
          <cell r="Q142">
            <v>533.53805646861395</v>
          </cell>
          <cell r="R142">
            <v>9162.7845743012676</v>
          </cell>
          <cell r="S142">
            <v>160.52273066224996</v>
          </cell>
          <cell r="T142">
            <v>1693.745111994861</v>
          </cell>
          <cell r="U142">
            <v>850.37144431201011</v>
          </cell>
          <cell r="V142">
            <v>3138.2699948918012</v>
          </cell>
          <cell r="W142">
            <v>537.10526538704426</v>
          </cell>
          <cell r="X142">
            <v>79.4663228354203</v>
          </cell>
          <cell r="Y142">
            <v>1400.2800989213526</v>
          </cell>
          <cell r="Z142">
            <v>240.26707257500271</v>
          </cell>
          <cell r="AA142">
            <v>1299.6713662010868</v>
          </cell>
          <cell r="AB142">
            <v>251.26164411423699</v>
          </cell>
          <cell r="AC142">
            <v>122.42955605628345</v>
          </cell>
          <cell r="AD142">
            <v>104.17986300367112</v>
          </cell>
          <cell r="AE142">
            <v>855.03986473718169</v>
          </cell>
          <cell r="AF142">
            <v>201.59993650182597</v>
          </cell>
          <cell r="AG142">
            <v>1020.8700795829301</v>
          </cell>
          <cell r="AH142">
            <v>469.03948255905914</v>
          </cell>
          <cell r="AI142">
            <v>329.8734466037115</v>
          </cell>
          <cell r="AJ142">
            <v>1037.3305752986575</v>
          </cell>
          <cell r="AK142">
            <v>88.82343799595084</v>
          </cell>
          <cell r="AL142">
            <v>411.71606743652438</v>
          </cell>
          <cell r="AN142">
            <v>46512.745975025864</v>
          </cell>
        </row>
        <row r="143">
          <cell r="D143">
            <v>3664.4420452614495</v>
          </cell>
          <cell r="E143">
            <v>590.56988235904112</v>
          </cell>
          <cell r="F143">
            <v>973.01241695999454</v>
          </cell>
          <cell r="G143">
            <v>1433.6286550070224</v>
          </cell>
          <cell r="H143">
            <v>341.08785724258223</v>
          </cell>
          <cell r="I143">
            <v>42.54675081830036</v>
          </cell>
          <cell r="J143">
            <v>187.26678803455127</v>
          </cell>
          <cell r="K143">
            <v>939.2667544630192</v>
          </cell>
          <cell r="L143">
            <v>804.52508923662094</v>
          </cell>
          <cell r="M143">
            <v>218.98259956466131</v>
          </cell>
          <cell r="N143">
            <v>425.55652930945598</v>
          </cell>
          <cell r="O143">
            <v>271.48969314128146</v>
          </cell>
          <cell r="P143">
            <v>88.232544404776448</v>
          </cell>
          <cell r="Q143">
            <v>488.65912288669841</v>
          </cell>
          <cell r="R143">
            <v>5227.4878048996616</v>
          </cell>
          <cell r="S143">
            <v>130.9530805683402</v>
          </cell>
          <cell r="T143">
            <v>2222.3396289352945</v>
          </cell>
          <cell r="U143">
            <v>519.73398164551543</v>
          </cell>
          <cell r="V143">
            <v>429.50621476520348</v>
          </cell>
          <cell r="W143">
            <v>309.51852149116939</v>
          </cell>
          <cell r="X143">
            <v>99.355920415086416</v>
          </cell>
          <cell r="Y143">
            <v>875.48606829138737</v>
          </cell>
          <cell r="Z143">
            <v>149.90845950682694</v>
          </cell>
          <cell r="AA143">
            <v>581.27904375033472</v>
          </cell>
          <cell r="AB143">
            <v>161.6420921705535</v>
          </cell>
          <cell r="AC143">
            <v>82.311605947821064</v>
          </cell>
          <cell r="AD143">
            <v>97.205482851823561</v>
          </cell>
          <cell r="AE143">
            <v>588.44806234866928</v>
          </cell>
          <cell r="AF143">
            <v>129.43739368349213</v>
          </cell>
          <cell r="AG143">
            <v>807.74737600135836</v>
          </cell>
          <cell r="AH143">
            <v>458.0238870611193</v>
          </cell>
          <cell r="AI143">
            <v>337.96272258055563</v>
          </cell>
          <cell r="AJ143">
            <v>696.17403954750898</v>
          </cell>
          <cell r="AK143">
            <v>57.40506935239101</v>
          </cell>
          <cell r="AL143">
            <v>163.06634337680825</v>
          </cell>
          <cell r="AN143">
            <v>52046.424257511389</v>
          </cell>
        </row>
        <row r="144">
          <cell r="D144">
            <v>363.89826352107525</v>
          </cell>
          <cell r="E144">
            <v>189.09973127266443</v>
          </cell>
          <cell r="F144">
            <v>127.39542927554439</v>
          </cell>
          <cell r="G144">
            <v>1750.3226891544691</v>
          </cell>
          <cell r="H144">
            <v>58.678025571549284</v>
          </cell>
          <cell r="I144">
            <v>5.3284833122082551</v>
          </cell>
          <cell r="J144">
            <v>23.538146229884514</v>
          </cell>
          <cell r="K144">
            <v>275.57066053083798</v>
          </cell>
          <cell r="L144">
            <v>237.99951676467558</v>
          </cell>
          <cell r="M144">
            <v>14.254708908007622</v>
          </cell>
          <cell r="N144">
            <v>58.807882581379509</v>
          </cell>
          <cell r="O144">
            <v>214.1494102241881</v>
          </cell>
          <cell r="P144">
            <v>11.028987463517096</v>
          </cell>
          <cell r="Q144">
            <v>47.93956691483173</v>
          </cell>
          <cell r="R144">
            <v>1137.0086533506253</v>
          </cell>
          <cell r="S144">
            <v>29.755342973733885</v>
          </cell>
          <cell r="T144">
            <v>968.41510074296366</v>
          </cell>
          <cell r="U144">
            <v>96.22470497072014</v>
          </cell>
          <cell r="V144">
            <v>8527.244098987796</v>
          </cell>
          <cell r="W144">
            <v>931.46905737357656</v>
          </cell>
          <cell r="X144">
            <v>42.760559868841106</v>
          </cell>
          <cell r="Y144">
            <v>170.18769149959505</v>
          </cell>
          <cell r="Z144">
            <v>47.062714946264137</v>
          </cell>
          <cell r="AA144">
            <v>1783.9490176354086</v>
          </cell>
          <cell r="AB144">
            <v>42.592826823918983</v>
          </cell>
          <cell r="AC144">
            <v>282.48751210300298</v>
          </cell>
          <cell r="AD144">
            <v>17.571750644170816</v>
          </cell>
          <cell r="AE144">
            <v>240.37056301379198</v>
          </cell>
          <cell r="AF144">
            <v>87.868279801786571</v>
          </cell>
          <cell r="AG144">
            <v>953.05192287102182</v>
          </cell>
          <cell r="AH144">
            <v>234.47455635818551</v>
          </cell>
          <cell r="AI144">
            <v>118.19656301812309</v>
          </cell>
          <cell r="AJ144">
            <v>146.12673560100589</v>
          </cell>
          <cell r="AK144">
            <v>81.887092433010878</v>
          </cell>
          <cell r="AL144">
            <v>673.12231410712332</v>
          </cell>
          <cell r="AN144">
            <v>32868.829515620666</v>
          </cell>
        </row>
        <row r="145">
          <cell r="D145">
            <v>0.98877055368976685</v>
          </cell>
          <cell r="E145">
            <v>30.345009064830212</v>
          </cell>
          <cell r="F145">
            <v>10.695933726101851</v>
          </cell>
          <cell r="G145">
            <v>252.55584887250086</v>
          </cell>
          <cell r="H145">
            <v>3.3250454286615727</v>
          </cell>
          <cell r="I145">
            <v>1.9972068443557724E-3</v>
          </cell>
          <cell r="J145">
            <v>2.3808536592465311E-2</v>
          </cell>
          <cell r="K145">
            <v>9.8581779704851638</v>
          </cell>
          <cell r="L145">
            <v>51.659408524097159</v>
          </cell>
          <cell r="M145">
            <v>38.722537577133266</v>
          </cell>
          <cell r="N145">
            <v>19.769320915103194</v>
          </cell>
          <cell r="O145">
            <v>673.85726637312393</v>
          </cell>
          <cell r="P145">
            <v>9.8559143839892656</v>
          </cell>
          <cell r="Q145">
            <v>28.741366225639489</v>
          </cell>
          <cell r="R145">
            <v>852.45236613686109</v>
          </cell>
          <cell r="S145">
            <v>36.085131201589832</v>
          </cell>
          <cell r="T145">
            <v>646.86601485160975</v>
          </cell>
          <cell r="U145">
            <v>67.390626735599923</v>
          </cell>
          <cell r="V145">
            <v>143.86146363148652</v>
          </cell>
          <cell r="W145">
            <v>525.07732968457219</v>
          </cell>
          <cell r="X145">
            <v>95.212002596353699</v>
          </cell>
          <cell r="Y145">
            <v>132.90176924500648</v>
          </cell>
          <cell r="Z145">
            <v>57.361311953763945</v>
          </cell>
          <cell r="AA145">
            <v>1303.8654977428619</v>
          </cell>
          <cell r="AB145">
            <v>35.410039739238997</v>
          </cell>
          <cell r="AC145">
            <v>988.68348052698548</v>
          </cell>
          <cell r="AD145">
            <v>23.807647486372044</v>
          </cell>
          <cell r="AE145">
            <v>167.73218991703527</v>
          </cell>
          <cell r="AF145">
            <v>58.308442085061102</v>
          </cell>
          <cell r="AG145">
            <v>310.87820548243553</v>
          </cell>
          <cell r="AH145">
            <v>368.50624239521517</v>
          </cell>
          <cell r="AI145">
            <v>195.00537297994063</v>
          </cell>
          <cell r="AJ145">
            <v>68.044791319516662</v>
          </cell>
          <cell r="AK145">
            <v>130.20883390475012</v>
          </cell>
          <cell r="AL145">
            <v>649.67184762990314</v>
          </cell>
          <cell r="AN145">
            <v>2010.715806107014</v>
          </cell>
        </row>
        <row r="146">
          <cell r="D146">
            <v>336.66202773508104</v>
          </cell>
          <cell r="E146">
            <v>60.08674314828373</v>
          </cell>
          <cell r="F146">
            <v>124.39512443767534</v>
          </cell>
          <cell r="G146">
            <v>131.78719490249927</v>
          </cell>
          <cell r="H146">
            <v>40.768881308914089</v>
          </cell>
          <cell r="I146">
            <v>6.6068974058058334</v>
          </cell>
          <cell r="J146">
            <v>22.69014779194092</v>
          </cell>
          <cell r="K146">
            <v>109.57324407984399</v>
          </cell>
          <cell r="L146">
            <v>91.194544643593161</v>
          </cell>
          <cell r="M146">
            <v>19.183411070379442</v>
          </cell>
          <cell r="N146">
            <v>57.272868670639966</v>
          </cell>
          <cell r="O146">
            <v>44.794687648505331</v>
          </cell>
          <cell r="P146">
            <v>14.55468826413991</v>
          </cell>
          <cell r="Q146">
            <v>40.775569538312226</v>
          </cell>
          <cell r="R146">
            <v>973.31505243478887</v>
          </cell>
          <cell r="S146">
            <v>18.715108762967297</v>
          </cell>
          <cell r="T146">
            <v>246.67837626524667</v>
          </cell>
          <cell r="U146">
            <v>81.323489192194359</v>
          </cell>
          <cell r="V146">
            <v>952.25081718335559</v>
          </cell>
          <cell r="W146">
            <v>402.89251334980668</v>
          </cell>
          <cell r="X146">
            <v>9.7620030244126816</v>
          </cell>
          <cell r="Y146">
            <v>165.51892595834491</v>
          </cell>
          <cell r="Z146">
            <v>232.89996224772742</v>
          </cell>
          <cell r="AA146">
            <v>104.52334602205941</v>
          </cell>
          <cell r="AB146">
            <v>333.31920162643769</v>
          </cell>
          <cell r="AC146">
            <v>161.98517623080261</v>
          </cell>
          <cell r="AD146">
            <v>23.445755266911164</v>
          </cell>
          <cell r="AE146">
            <v>296.31399880975965</v>
          </cell>
          <cell r="AF146">
            <v>43.934785094514673</v>
          </cell>
          <cell r="AG146">
            <v>768.39584221591269</v>
          </cell>
          <cell r="AH146">
            <v>1230.0631649039256</v>
          </cell>
          <cell r="AI146">
            <v>643.78892956747029</v>
          </cell>
          <cell r="AJ146">
            <v>626.41197006866525</v>
          </cell>
          <cell r="AK146">
            <v>354.62978403750776</v>
          </cell>
          <cell r="AL146">
            <v>689.52071485909448</v>
          </cell>
          <cell r="AN146">
            <v>87872.88340034899</v>
          </cell>
        </row>
        <row r="147">
          <cell r="D147">
            <v>8.8082858980167202</v>
          </cell>
          <cell r="E147">
            <v>7.5729533545359367</v>
          </cell>
          <cell r="F147">
            <v>98.662990895019234</v>
          </cell>
          <cell r="G147">
            <v>23.887492006909799</v>
          </cell>
          <cell r="H147">
            <v>1381.4489106496105</v>
          </cell>
          <cell r="I147">
            <v>3.9826062533532637E-2</v>
          </cell>
          <cell r="J147">
            <v>2.2618295106636341</v>
          </cell>
          <cell r="K147">
            <v>2.6060927955428252</v>
          </cell>
          <cell r="L147">
            <v>80.315022774726685</v>
          </cell>
          <cell r="M147">
            <v>5.3555624516930243</v>
          </cell>
          <cell r="N147">
            <v>8.2649307067515299</v>
          </cell>
          <cell r="O147">
            <v>6.6324169619525337</v>
          </cell>
          <cell r="P147">
            <v>0.86489351714245433</v>
          </cell>
          <cell r="Q147">
            <v>1.5299494177206729</v>
          </cell>
          <cell r="R147">
            <v>346.93309293864883</v>
          </cell>
          <cell r="S147">
            <v>2.6839086244202948</v>
          </cell>
          <cell r="T147">
            <v>145.01447993410673</v>
          </cell>
          <cell r="U147">
            <v>53.205740081202322</v>
          </cell>
          <cell r="V147">
            <v>58.726304487982048</v>
          </cell>
          <cell r="W147">
            <v>36.246711535125876</v>
          </cell>
          <cell r="X147">
            <v>8.0873583088465413</v>
          </cell>
          <cell r="Y147">
            <v>9.6663803036955365</v>
          </cell>
          <cell r="Z147">
            <v>1711.6857121565818</v>
          </cell>
          <cell r="AA147">
            <v>3158.8342154360762</v>
          </cell>
          <cell r="AB147">
            <v>36.052068716118114</v>
          </cell>
          <cell r="AC147">
            <v>533.31372761313446</v>
          </cell>
          <cell r="AD147">
            <v>26.943918305844203</v>
          </cell>
          <cell r="AE147">
            <v>162.23285930242776</v>
          </cell>
          <cell r="AF147">
            <v>1460.4262672132709</v>
          </cell>
          <cell r="AG147">
            <v>795.49384589553256</v>
          </cell>
          <cell r="AH147">
            <v>1033.7848505096797</v>
          </cell>
          <cell r="AI147">
            <v>530.43835177012716</v>
          </cell>
          <cell r="AJ147">
            <v>172.98263815640865</v>
          </cell>
          <cell r="AK147">
            <v>116.3367645894826</v>
          </cell>
          <cell r="AL147">
            <v>253.96626740001605</v>
          </cell>
          <cell r="AN147">
            <v>17439.132137447436</v>
          </cell>
        </row>
        <row r="148">
          <cell r="D148">
            <v>33.750123492943267</v>
          </cell>
          <cell r="E148">
            <v>52.018686284078385</v>
          </cell>
          <cell r="F148">
            <v>25.644789270143065</v>
          </cell>
          <cell r="G148">
            <v>450.90089424170407</v>
          </cell>
          <cell r="H148">
            <v>10.919941018431096</v>
          </cell>
          <cell r="I148">
            <v>0.3312089891005261</v>
          </cell>
          <cell r="J148">
            <v>2.5266323302142535</v>
          </cell>
          <cell r="K148">
            <v>65.484642544760064</v>
          </cell>
          <cell r="L148">
            <v>173.22321261088248</v>
          </cell>
          <cell r="M148">
            <v>73.772436317506475</v>
          </cell>
          <cell r="N148">
            <v>37.748841552309344</v>
          </cell>
          <cell r="O148">
            <v>1156.8491855929176</v>
          </cell>
          <cell r="P148">
            <v>19.084312429122907</v>
          </cell>
          <cell r="Q148">
            <v>50.343990492518166</v>
          </cell>
          <cell r="R148">
            <v>2309.1430975533449</v>
          </cell>
          <cell r="S148">
            <v>62.478429103707185</v>
          </cell>
          <cell r="T148">
            <v>1123.5781571103278</v>
          </cell>
          <cell r="U148">
            <v>121.13390086929439</v>
          </cell>
          <cell r="V148">
            <v>250.93353502022202</v>
          </cell>
          <cell r="W148">
            <v>269.44917076320706</v>
          </cell>
          <cell r="X148">
            <v>171.77724355480336</v>
          </cell>
          <cell r="Y148">
            <v>253.40121594151222</v>
          </cell>
          <cell r="Z148">
            <v>117.83072443332819</v>
          </cell>
          <cell r="AA148">
            <v>3095.6320774742107</v>
          </cell>
          <cell r="AB148">
            <v>107.38854840351316</v>
          </cell>
          <cell r="AC148">
            <v>1689.4340809409089</v>
          </cell>
          <cell r="AD148">
            <v>458.14542189719566</v>
          </cell>
          <cell r="AE148">
            <v>309.47073149583952</v>
          </cell>
          <cell r="AF148">
            <v>136.66541375556918</v>
          </cell>
          <cell r="AG148">
            <v>604.4625858148197</v>
          </cell>
          <cell r="AH148">
            <v>684.68344325703163</v>
          </cell>
          <cell r="AI148">
            <v>392.76039788706169</v>
          </cell>
          <cell r="AJ148">
            <v>196.08726953141087</v>
          </cell>
          <cell r="AK148">
            <v>229.90282491540461</v>
          </cell>
          <cell r="AL148">
            <v>1106.5378782679327</v>
          </cell>
          <cell r="AN148">
            <v>58837.516365432166</v>
          </cell>
        </row>
        <row r="149">
          <cell r="D149">
            <v>90.321492054505086</v>
          </cell>
          <cell r="E149">
            <v>81.455261775630689</v>
          </cell>
          <cell r="F149">
            <v>27.497623902202339</v>
          </cell>
          <cell r="G149">
            <v>409.72595347035247</v>
          </cell>
          <cell r="H149">
            <v>99.505358907593816</v>
          </cell>
          <cell r="I149">
            <v>2.8875315184860511</v>
          </cell>
          <cell r="J149">
            <v>4.2487518965676268</v>
          </cell>
          <cell r="K149">
            <v>62.971210278310657</v>
          </cell>
          <cell r="L149">
            <v>185.81991247414072</v>
          </cell>
          <cell r="M149">
            <v>11.382978115046001</v>
          </cell>
          <cell r="N149">
            <v>28.525087683059006</v>
          </cell>
          <cell r="O149">
            <v>205.42686660001343</v>
          </cell>
          <cell r="P149">
            <v>7.196086522440142</v>
          </cell>
          <cell r="Q149">
            <v>104.04573760987532</v>
          </cell>
          <cell r="R149">
            <v>531.00580644091633</v>
          </cell>
          <cell r="S149">
            <v>8.4206373197937427</v>
          </cell>
          <cell r="T149">
            <v>157.97167251422846</v>
          </cell>
          <cell r="U149">
            <v>59.18078201531506</v>
          </cell>
          <cell r="V149">
            <v>71.338549153332423</v>
          </cell>
          <cell r="W149">
            <v>646.69590807882594</v>
          </cell>
          <cell r="X149">
            <v>6.6482892573232144</v>
          </cell>
          <cell r="Y149">
            <v>118.2115388457257</v>
          </cell>
          <cell r="Z149">
            <v>56.058057386166602</v>
          </cell>
          <cell r="AA149">
            <v>2739.2175175860134</v>
          </cell>
          <cell r="AB149">
            <v>1648.3579860266166</v>
          </cell>
          <cell r="AC149">
            <v>2498.0076278441661</v>
          </cell>
          <cell r="AD149">
            <v>63.834787763606265</v>
          </cell>
          <cell r="AE149">
            <v>469.75380729403713</v>
          </cell>
          <cell r="AF149">
            <v>82.944228820269572</v>
          </cell>
          <cell r="AG149">
            <v>295.27754344959868</v>
          </cell>
          <cell r="AH149">
            <v>856.38345910202702</v>
          </cell>
          <cell r="AI149">
            <v>859.91340159261017</v>
          </cell>
          <cell r="AJ149">
            <v>374.28489464526751</v>
          </cell>
          <cell r="AK149">
            <v>97.353692048742531</v>
          </cell>
          <cell r="AL149">
            <v>621.52186014849315</v>
          </cell>
          <cell r="AN149">
            <v>15893.879366527248</v>
          </cell>
        </row>
        <row r="150">
          <cell r="D150">
            <v>273.28911186264077</v>
          </cell>
          <cell r="E150">
            <v>639.3450552538086</v>
          </cell>
          <cell r="F150">
            <v>473.89376168793785</v>
          </cell>
          <cell r="G150">
            <v>1983.9625462941162</v>
          </cell>
          <cell r="H150">
            <v>149.9971919599669</v>
          </cell>
          <cell r="I150">
            <v>154.97763761609869</v>
          </cell>
          <cell r="J150">
            <v>60.748190602654049</v>
          </cell>
          <cell r="K150">
            <v>443.0861108990494</v>
          </cell>
          <cell r="L150">
            <v>946.85509827092665</v>
          </cell>
          <cell r="M150">
            <v>52.947969948020528</v>
          </cell>
          <cell r="N150">
            <v>106.91640527397102</v>
          </cell>
          <cell r="O150">
            <v>1287.5140745033</v>
          </cell>
          <cell r="P150">
            <v>292.09317651299108</v>
          </cell>
          <cell r="Q150">
            <v>362.54658234724297</v>
          </cell>
          <cell r="R150">
            <v>4467.6272870117127</v>
          </cell>
          <cell r="S150">
            <v>450.67297575851592</v>
          </cell>
          <cell r="T150">
            <v>8229.5227934577761</v>
          </cell>
          <cell r="U150">
            <v>2133.0996534770293</v>
          </cell>
          <cell r="V150">
            <v>273.86681128961567</v>
          </cell>
          <cell r="W150">
            <v>505.99213237503227</v>
          </cell>
          <cell r="X150">
            <v>116.64295350124438</v>
          </cell>
          <cell r="Y150">
            <v>1216.4732657572904</v>
          </cell>
          <cell r="Z150">
            <v>291.70888190864042</v>
          </cell>
          <cell r="AA150">
            <v>410.01022009988725</v>
          </cell>
          <cell r="AB150">
            <v>115.2742633307079</v>
          </cell>
          <cell r="AC150">
            <v>4764.5327303863496</v>
          </cell>
          <cell r="AD150">
            <v>8591.3600837901904</v>
          </cell>
          <cell r="AE150">
            <v>421.64775707070402</v>
          </cell>
          <cell r="AF150">
            <v>245.19704538071403</v>
          </cell>
          <cell r="AG150">
            <v>406.75327512879568</v>
          </cell>
          <cell r="AH150">
            <v>733.40406254455809</v>
          </cell>
          <cell r="AI150">
            <v>796.59741959373775</v>
          </cell>
          <cell r="AJ150">
            <v>692.66685015680662</v>
          </cell>
          <cell r="AK150">
            <v>1367.7842733049695</v>
          </cell>
          <cell r="AL150">
            <v>1924.3147561670958</v>
          </cell>
          <cell r="AN150">
            <v>20151.083500274795</v>
          </cell>
        </row>
        <row r="151">
          <cell r="D151">
            <v>94.120600996205781</v>
          </cell>
          <cell r="E151">
            <v>58.953082474646443</v>
          </cell>
          <cell r="F151">
            <v>38.881477723193278</v>
          </cell>
          <cell r="G151">
            <v>2077.0877524903826</v>
          </cell>
          <cell r="H151">
            <v>32.728328716265509</v>
          </cell>
          <cell r="I151">
            <v>0.58866334338414728</v>
          </cell>
          <cell r="J151">
            <v>8.9862896963973373</v>
          </cell>
          <cell r="K151">
            <v>29.419977608766487</v>
          </cell>
          <cell r="L151">
            <v>131.42189701788999</v>
          </cell>
          <cell r="M151">
            <v>284.36196284758387</v>
          </cell>
          <cell r="N151">
            <v>145.93722048708602</v>
          </cell>
          <cell r="O151">
            <v>256.50832248950593</v>
          </cell>
          <cell r="P151">
            <v>28.843850128766011</v>
          </cell>
          <cell r="Q151">
            <v>76.321914979277196</v>
          </cell>
          <cell r="R151">
            <v>1218.5601708602335</v>
          </cell>
          <cell r="S151">
            <v>72.499117898505617</v>
          </cell>
          <cell r="T151">
            <v>1164.1044617659468</v>
          </cell>
          <cell r="U151">
            <v>521.38216008340419</v>
          </cell>
          <cell r="V151">
            <v>216.57163651665823</v>
          </cell>
          <cell r="W151">
            <v>296.21693781234171</v>
          </cell>
          <cell r="X151">
            <v>167.55292894502927</v>
          </cell>
          <cell r="Y151">
            <v>581.05018347930718</v>
          </cell>
          <cell r="Z151">
            <v>68.12265801962694</v>
          </cell>
          <cell r="AA151">
            <v>722.35064542980592</v>
          </cell>
          <cell r="AB151">
            <v>157.33125408294779</v>
          </cell>
          <cell r="AC151">
            <v>1416.4045989575875</v>
          </cell>
          <cell r="AD151">
            <v>81.79155003831977</v>
          </cell>
          <cell r="AE151">
            <v>736.90397334983288</v>
          </cell>
          <cell r="AF151">
            <v>399.13039300364358</v>
          </cell>
          <cell r="AG151">
            <v>1532.3513185429611</v>
          </cell>
          <cell r="AH151">
            <v>145.92148894055481</v>
          </cell>
          <cell r="AI151">
            <v>221.22683254194311</v>
          </cell>
          <cell r="AJ151">
            <v>18.664612251157163</v>
          </cell>
          <cell r="AK151">
            <v>199.48665835846703</v>
          </cell>
          <cell r="AL151">
            <v>859.0562668064531</v>
          </cell>
          <cell r="AN151">
            <v>106683.38296859387</v>
          </cell>
        </row>
        <row r="152">
          <cell r="D152">
            <v>116.94457896771321</v>
          </cell>
          <cell r="E152">
            <v>175.47787712652564</v>
          </cell>
          <cell r="F152">
            <v>191.30908951678157</v>
          </cell>
          <cell r="G152">
            <v>1367.141272125893</v>
          </cell>
          <cell r="H152">
            <v>26.267391848851016</v>
          </cell>
          <cell r="I152">
            <v>7.5464362950136818</v>
          </cell>
          <cell r="J152">
            <v>15.736344869501696</v>
          </cell>
          <cell r="K152">
            <v>61.004147617138116</v>
          </cell>
          <cell r="L152">
            <v>136.60022952550719</v>
          </cell>
          <cell r="M152">
            <v>15.38477038776575</v>
          </cell>
          <cell r="N152">
            <v>114.99057184022058</v>
          </cell>
          <cell r="O152">
            <v>921.46742389326903</v>
          </cell>
          <cell r="P152">
            <v>116.96397774969422</v>
          </cell>
          <cell r="Q152">
            <v>99.243143160115949</v>
          </cell>
          <cell r="R152">
            <v>22740.479115449696</v>
          </cell>
          <cell r="S152">
            <v>223.45267386661837</v>
          </cell>
          <cell r="T152">
            <v>2803.9161848890399</v>
          </cell>
          <cell r="U152">
            <v>1357.0556483480214</v>
          </cell>
          <cell r="V152">
            <v>2568.2222370385457</v>
          </cell>
          <cell r="W152">
            <v>767.10289691892342</v>
          </cell>
          <cell r="X152">
            <v>53.314383073562524</v>
          </cell>
          <cell r="Y152">
            <v>234.4963666558202</v>
          </cell>
          <cell r="Z152">
            <v>570.94894162467131</v>
          </cell>
          <cell r="AA152">
            <v>673.33769248978706</v>
          </cell>
          <cell r="AB152">
            <v>68.73675011684702</v>
          </cell>
          <cell r="AC152">
            <v>6318.2735857620919</v>
          </cell>
          <cell r="AD152">
            <v>416.07929961235379</v>
          </cell>
          <cell r="AE152">
            <v>9026.7152113795673</v>
          </cell>
          <cell r="AF152">
            <v>539.60366185025123</v>
          </cell>
          <cell r="AG152">
            <v>1291.120592824851</v>
          </cell>
          <cell r="AH152">
            <v>138.44783270084426</v>
          </cell>
          <cell r="AI152">
            <v>127.16663897728154</v>
          </cell>
          <cell r="AJ152">
            <v>93.149419410918455</v>
          </cell>
          <cell r="AK152">
            <v>1190.901883531264</v>
          </cell>
          <cell r="AL152">
            <v>1694.5607592175734</v>
          </cell>
          <cell r="AN152">
            <v>34496.908489106863</v>
          </cell>
        </row>
        <row r="153">
          <cell r="D153">
            <v>963.6109743031725</v>
          </cell>
          <cell r="E153">
            <v>127.25367920609141</v>
          </cell>
          <cell r="F153">
            <v>202.08702768656914</v>
          </cell>
          <cell r="G153">
            <v>486.97446452649626</v>
          </cell>
          <cell r="H153">
            <v>29.733996269792648</v>
          </cell>
          <cell r="I153">
            <v>4.4860979184698571E-2</v>
          </cell>
          <cell r="J153">
            <v>0.93579852271191477</v>
          </cell>
          <cell r="K153">
            <v>10.95814082603237</v>
          </cell>
          <cell r="L153">
            <v>50.854846427195625</v>
          </cell>
          <cell r="M153">
            <v>145.54242133322165</v>
          </cell>
          <cell r="N153">
            <v>44.192568820177677</v>
          </cell>
          <cell r="O153">
            <v>675.5439761480776</v>
          </cell>
          <cell r="P153">
            <v>49.377591492302166</v>
          </cell>
          <cell r="Q153">
            <v>134.8728157108433</v>
          </cell>
          <cell r="R153">
            <v>1833.2883695447272</v>
          </cell>
          <cell r="S153">
            <v>218.46380595466474</v>
          </cell>
          <cell r="T153">
            <v>2439.0296145602442</v>
          </cell>
          <cell r="U153">
            <v>418.2147724464499</v>
          </cell>
          <cell r="V153">
            <v>68.766707027238482</v>
          </cell>
          <cell r="W153">
            <v>270.79764892964283</v>
          </cell>
          <cell r="X153">
            <v>295.51437118353778</v>
          </cell>
          <cell r="Y153">
            <v>146.37179525666679</v>
          </cell>
          <cell r="Z153">
            <v>690.06258309138968</v>
          </cell>
          <cell r="AA153">
            <v>3878.637267528436</v>
          </cell>
          <cell r="AB153">
            <v>20.782125055921206</v>
          </cell>
          <cell r="AC153">
            <v>1885.1068523104732</v>
          </cell>
          <cell r="AD153">
            <v>425.79233664097831</v>
          </cell>
          <cell r="AE153">
            <v>645.3714795891683</v>
          </cell>
          <cell r="AF153">
            <v>284.67181438983027</v>
          </cell>
          <cell r="AG153">
            <v>607.32704945871615</v>
          </cell>
          <cell r="AH153">
            <v>128.52286432983016</v>
          </cell>
          <cell r="AI153">
            <v>85.325854212646362</v>
          </cell>
          <cell r="AJ153">
            <v>37.661110598842868</v>
          </cell>
          <cell r="AK153">
            <v>429.41851702720191</v>
          </cell>
          <cell r="AL153">
            <v>1365.9413951423628</v>
          </cell>
          <cell r="AN153">
            <v>5819.2872132077309</v>
          </cell>
        </row>
        <row r="154">
          <cell r="D154">
            <v>54.323609557034551</v>
          </cell>
          <cell r="E154">
            <v>264.19905759421897</v>
          </cell>
          <cell r="F154">
            <v>60.285513158406083</v>
          </cell>
          <cell r="G154">
            <v>1124.0244048108898</v>
          </cell>
          <cell r="H154">
            <v>21.21158035685967</v>
          </cell>
          <cell r="I154">
            <v>0.7316178140203855</v>
          </cell>
          <cell r="J154">
            <v>38.389766093261919</v>
          </cell>
          <cell r="K154">
            <v>47.416119344749426</v>
          </cell>
          <cell r="L154">
            <v>222.10103728733122</v>
          </cell>
          <cell r="M154">
            <v>234.81026811369782</v>
          </cell>
          <cell r="N154">
            <v>62.595083506531964</v>
          </cell>
          <cell r="O154">
            <v>1393.7418395815262</v>
          </cell>
          <cell r="P154">
            <v>194.45272574174925</v>
          </cell>
          <cell r="Q154">
            <v>240.19279300552958</v>
          </cell>
          <cell r="R154">
            <v>5707.9426030422837</v>
          </cell>
          <cell r="S154">
            <v>58.013740505835131</v>
          </cell>
          <cell r="T154">
            <v>1739.7729765273366</v>
          </cell>
          <cell r="U154">
            <v>229.71067548499727</v>
          </cell>
          <cell r="V154">
            <v>8686.3909176618072</v>
          </cell>
          <cell r="W154">
            <v>559.13039995731845</v>
          </cell>
          <cell r="X154">
            <v>224.41854106993486</v>
          </cell>
          <cell r="Y154">
            <v>447.54017155009694</v>
          </cell>
          <cell r="Z154">
            <v>285.67501537761666</v>
          </cell>
          <cell r="AA154">
            <v>2871.4391508578165</v>
          </cell>
          <cell r="AB154">
            <v>62.017772201256918</v>
          </cell>
          <cell r="AC154">
            <v>2097.0780387768373</v>
          </cell>
          <cell r="AD154">
            <v>177.16278672034105</v>
          </cell>
          <cell r="AE154">
            <v>2665.77503191491</v>
          </cell>
          <cell r="AF154">
            <v>218.17365874949945</v>
          </cell>
          <cell r="AG154">
            <v>1430.401893969967</v>
          </cell>
          <cell r="AH154">
            <v>1049.5443153175638</v>
          </cell>
          <cell r="AI154">
            <v>189.04908569291905</v>
          </cell>
          <cell r="AJ154">
            <v>763.77839094595674</v>
          </cell>
          <cell r="AK154">
            <v>283.52359295047165</v>
          </cell>
          <cell r="AL154">
            <v>838.15600278982652</v>
          </cell>
          <cell r="AN154">
            <v>63719.753601916265</v>
          </cell>
        </row>
        <row r="155">
          <cell r="D155">
            <v>14.863985746841509</v>
          </cell>
          <cell r="E155">
            <v>17.861311847725965</v>
          </cell>
          <cell r="F155">
            <v>1.7201730017359338</v>
          </cell>
          <cell r="G155">
            <v>27.688054107585682</v>
          </cell>
          <cell r="H155">
            <v>14.841909950169866</v>
          </cell>
          <cell r="I155">
            <v>6.7779724143709377E-8</v>
          </cell>
          <cell r="J155">
            <v>0.94377842606177642</v>
          </cell>
          <cell r="K155">
            <v>3.2378311191525602</v>
          </cell>
          <cell r="L155">
            <v>24.158420907910536</v>
          </cell>
          <cell r="M155">
            <v>2.6938825942158089</v>
          </cell>
          <cell r="N155">
            <v>48.281348781864466</v>
          </cell>
          <cell r="O155">
            <v>56.000842734234965</v>
          </cell>
          <cell r="P155">
            <v>6.5619298512098334</v>
          </cell>
          <cell r="Q155">
            <v>6.3151094845583033</v>
          </cell>
          <cell r="R155">
            <v>325.22131835751344</v>
          </cell>
          <cell r="S155">
            <v>6.7323190410578668</v>
          </cell>
          <cell r="T155">
            <v>97.25726571080304</v>
          </cell>
          <cell r="U155">
            <v>15.26604176033246</v>
          </cell>
          <cell r="V155">
            <v>354.11068058555162</v>
          </cell>
          <cell r="W155">
            <v>22.916119968119627</v>
          </cell>
          <cell r="X155">
            <v>1.4999150512796289</v>
          </cell>
          <cell r="Y155">
            <v>20.498537623955219</v>
          </cell>
          <cell r="Z155">
            <v>35.907335813482071</v>
          </cell>
          <cell r="AA155">
            <v>102.46184807611789</v>
          </cell>
          <cell r="AB155">
            <v>0.89161029806657588</v>
          </cell>
          <cell r="AC155">
            <v>68.107161982600104</v>
          </cell>
          <cell r="AD155">
            <v>4.5873757958017896</v>
          </cell>
          <cell r="AE155">
            <v>90.784468545768448</v>
          </cell>
          <cell r="AF155">
            <v>18.753474566954363</v>
          </cell>
          <cell r="AG155">
            <v>41.120054628782491</v>
          </cell>
          <cell r="AH155">
            <v>455.31777073533425</v>
          </cell>
          <cell r="AI155">
            <v>104.29615497807794</v>
          </cell>
          <cell r="AJ155">
            <v>47.514981229000803</v>
          </cell>
          <cell r="AK155">
            <v>58.72006854047784</v>
          </cell>
          <cell r="AL155">
            <v>278.05802105621922</v>
          </cell>
          <cell r="AN155">
            <v>109074.78118770386</v>
          </cell>
        </row>
        <row r="156">
          <cell r="D156">
            <v>2.4467743876595434E-5</v>
          </cell>
          <cell r="E156">
            <v>63.716086052250425</v>
          </cell>
          <cell r="F156">
            <v>2.046711845294167E-2</v>
          </cell>
          <cell r="G156">
            <v>60.233581217836203</v>
          </cell>
          <cell r="H156">
            <v>2.3903867621806331E-2</v>
          </cell>
          <cell r="I156">
            <v>0</v>
          </cell>
          <cell r="J156">
            <v>1.271360919688231E-5</v>
          </cell>
          <cell r="K156">
            <v>8.5556611849656634E-3</v>
          </cell>
          <cell r="L156">
            <v>0.96665409524402235</v>
          </cell>
          <cell r="M156">
            <v>0.10051661599712242</v>
          </cell>
          <cell r="N156">
            <v>14.541273356220465</v>
          </cell>
          <cell r="O156">
            <v>4.4744991677641845</v>
          </cell>
          <cell r="P156">
            <v>1.5250391839883019E-2</v>
          </cell>
          <cell r="Q156">
            <v>0.97602396295675631</v>
          </cell>
          <cell r="R156">
            <v>222.5039005463214</v>
          </cell>
          <cell r="S156">
            <v>1.830475561691927</v>
          </cell>
          <cell r="T156">
            <v>54.594548667717426</v>
          </cell>
          <cell r="U156">
            <v>5.149118387401054</v>
          </cell>
          <cell r="V156">
            <v>164.02317723571474</v>
          </cell>
          <cell r="W156">
            <v>51.50606635560198</v>
          </cell>
          <cell r="X156">
            <v>0.12885867190587044</v>
          </cell>
          <cell r="Y156">
            <v>15.024385108452384</v>
          </cell>
          <cell r="Z156">
            <v>81.285698075401513</v>
          </cell>
          <cell r="AA156">
            <v>1.1882613552920918</v>
          </cell>
          <cell r="AB156">
            <v>1.9632474280596535</v>
          </cell>
          <cell r="AC156">
            <v>620.85297442870637</v>
          </cell>
          <cell r="AD156">
            <v>2.9154251925513419</v>
          </cell>
          <cell r="AE156">
            <v>303.91555545683877</v>
          </cell>
          <cell r="AF156">
            <v>174.75581337080479</v>
          </cell>
          <cell r="AG156">
            <v>201.3152676899808</v>
          </cell>
          <cell r="AH156">
            <v>1217.7195914362815</v>
          </cell>
          <cell r="AI156">
            <v>180.79048076045763</v>
          </cell>
          <cell r="AJ156">
            <v>41.122923657789741</v>
          </cell>
          <cell r="AK156">
            <v>176.5613694944455</v>
          </cell>
          <cell r="AL156">
            <v>83.566666029491117</v>
          </cell>
          <cell r="AN156">
            <v>84147.768955995896</v>
          </cell>
        </row>
        <row r="157">
          <cell r="D157">
            <v>5.4274219913807653E-5</v>
          </cell>
          <cell r="E157">
            <v>16.544980078515142</v>
          </cell>
          <cell r="F157">
            <v>5.2838061232756148E-3</v>
          </cell>
          <cell r="G157">
            <v>16.532716078064077</v>
          </cell>
          <cell r="H157">
            <v>2.3765818290325929E-4</v>
          </cell>
          <cell r="I157">
            <v>0</v>
          </cell>
          <cell r="J157">
            <v>1.0547721996940767E-6</v>
          </cell>
          <cell r="K157">
            <v>4.1146993961772735E-4</v>
          </cell>
          <cell r="L157">
            <v>5.2662015728607257E-3</v>
          </cell>
          <cell r="M157">
            <v>5.6812062350196064E-8</v>
          </cell>
          <cell r="N157">
            <v>3.6827790776554634</v>
          </cell>
          <cell r="O157">
            <v>8.92809585742106E-3</v>
          </cell>
          <cell r="P157">
            <v>1.945851750228685E-7</v>
          </cell>
          <cell r="Q157">
            <v>8.584067647748668E-3</v>
          </cell>
          <cell r="R157">
            <v>54.237777140672293</v>
          </cell>
          <cell r="S157">
            <v>3.6112891747081348E-3</v>
          </cell>
          <cell r="T157">
            <v>11.950598802085052</v>
          </cell>
          <cell r="U157">
            <v>0.9242765473470711</v>
          </cell>
          <cell r="V157">
            <v>44.099216327733266</v>
          </cell>
          <cell r="W157">
            <v>14.69705733572366</v>
          </cell>
          <cell r="X157">
            <v>2.9941974498980123E-4</v>
          </cell>
          <cell r="Y157">
            <v>5.1204383045808139</v>
          </cell>
          <cell r="Z157">
            <v>38.827869689829399</v>
          </cell>
          <cell r="AA157">
            <v>9.2306829286756438E-3</v>
          </cell>
          <cell r="AB157">
            <v>0.91090460095360382</v>
          </cell>
          <cell r="AC157">
            <v>7.0856838409873529E-2</v>
          </cell>
          <cell r="AD157">
            <v>0.91353918839703196</v>
          </cell>
          <cell r="AE157">
            <v>80.865255003454806</v>
          </cell>
          <cell r="AF157">
            <v>46.850511376783153</v>
          </cell>
          <cell r="AG157">
            <v>53.318967743140519</v>
          </cell>
          <cell r="AH157">
            <v>594.79586415367578</v>
          </cell>
          <cell r="AI157">
            <v>94.274022237840924</v>
          </cell>
          <cell r="AJ157">
            <v>31.6285694599202</v>
          </cell>
          <cell r="AK157">
            <v>118.33935699383525</v>
          </cell>
          <cell r="AL157">
            <v>270.71636772497862</v>
          </cell>
          <cell r="AN157">
            <v>82323.075653812237</v>
          </cell>
        </row>
        <row r="158">
          <cell r="D158">
            <v>5.7668784860966298</v>
          </cell>
          <cell r="E158">
            <v>1.4879104155455243</v>
          </cell>
          <cell r="F158">
            <v>3.6813316458187622</v>
          </cell>
          <cell r="G158">
            <v>16.317817014259731</v>
          </cell>
          <cell r="H158">
            <v>0.31874170556653392</v>
          </cell>
          <cell r="I158">
            <v>4.6227405839495868E-2</v>
          </cell>
          <cell r="J158">
            <v>0.1526863490830955</v>
          </cell>
          <cell r="K158">
            <v>13.173985799616657</v>
          </cell>
          <cell r="L158">
            <v>26.516230421109171</v>
          </cell>
          <cell r="M158">
            <v>3.7811711582541769</v>
          </cell>
          <cell r="N158">
            <v>1.0703446231037419</v>
          </cell>
          <cell r="O158">
            <v>4.7263589430249864</v>
          </cell>
          <cell r="P158">
            <v>1.1498216223226105</v>
          </cell>
          <cell r="Q158">
            <v>1.4855861250502593</v>
          </cell>
          <cell r="R158">
            <v>449.60313273551441</v>
          </cell>
          <cell r="S158">
            <v>2.3069471142781266</v>
          </cell>
          <cell r="T158">
            <v>28.384348385219635</v>
          </cell>
          <cell r="U158">
            <v>3.7146738942278161</v>
          </cell>
          <cell r="V158">
            <v>6.3747058034565898</v>
          </cell>
          <cell r="W158">
            <v>19.474094049643906</v>
          </cell>
          <cell r="X158">
            <v>5.7703602635022575</v>
          </cell>
          <cell r="Y158">
            <v>102.21507480589987</v>
          </cell>
          <cell r="Z158">
            <v>24.693167203507002</v>
          </cell>
          <cell r="AA158">
            <v>44.117391137317753</v>
          </cell>
          <cell r="AB158">
            <v>14.375573800877472</v>
          </cell>
          <cell r="AC158">
            <v>27.804904725796113</v>
          </cell>
          <cell r="AD158">
            <v>65.90724454298747</v>
          </cell>
          <cell r="AE158">
            <v>10.554070216239005</v>
          </cell>
          <cell r="AF158">
            <v>11.068917321685094</v>
          </cell>
          <cell r="AG158">
            <v>29.699596425887851</v>
          </cell>
          <cell r="AH158">
            <v>269.06285853705231</v>
          </cell>
          <cell r="AI158">
            <v>56.948465219760969</v>
          </cell>
          <cell r="AJ158">
            <v>36.092599699591425</v>
          </cell>
          <cell r="AK158">
            <v>120.87732954488368</v>
          </cell>
          <cell r="AL158">
            <v>16.504518081953087</v>
          </cell>
          <cell r="AN158">
            <v>21026.623383479477</v>
          </cell>
        </row>
        <row r="159">
          <cell r="D159">
            <v>141.15508998467703</v>
          </cell>
          <cell r="E159">
            <v>36.448120342337631</v>
          </cell>
          <cell r="F159">
            <v>234.51321469507744</v>
          </cell>
          <cell r="G159">
            <v>255.25055959314906</v>
          </cell>
          <cell r="H159">
            <v>48.892873236681439</v>
          </cell>
          <cell r="I159">
            <v>2.4697951310609181</v>
          </cell>
          <cell r="J159">
            <v>10.054729807326126</v>
          </cell>
          <cell r="K159">
            <v>61.577742595518387</v>
          </cell>
          <cell r="L159">
            <v>58.493053870153162</v>
          </cell>
          <cell r="M159">
            <v>1.8263968018473828</v>
          </cell>
          <cell r="N159">
            <v>64.761064378667925</v>
          </cell>
          <cell r="O159">
            <v>12.254306567059292</v>
          </cell>
          <cell r="P159">
            <v>4.1016672670390788</v>
          </cell>
          <cell r="Q159">
            <v>16.340658986332905</v>
          </cell>
          <cell r="R159">
            <v>384.13181744009341</v>
          </cell>
          <cell r="S159">
            <v>4.8277204559605984</v>
          </cell>
          <cell r="T159">
            <v>2154.4201068066718</v>
          </cell>
          <cell r="U159">
            <v>235.45498211091927</v>
          </cell>
          <cell r="V159">
            <v>27.718976749732768</v>
          </cell>
          <cell r="W159">
            <v>20.286266448156063</v>
          </cell>
          <cell r="X159">
            <v>2.6813829452954749</v>
          </cell>
          <cell r="Y159">
            <v>208.23631950202224</v>
          </cell>
          <cell r="Z159">
            <v>16.721183263913861</v>
          </cell>
          <cell r="AA159">
            <v>56.444996716942697</v>
          </cell>
          <cell r="AB159">
            <v>60.277238581430964</v>
          </cell>
          <cell r="AC159">
            <v>65.084466123801761</v>
          </cell>
          <cell r="AD159">
            <v>8.7635733380852052</v>
          </cell>
          <cell r="AE159">
            <v>57.89974215197168</v>
          </cell>
          <cell r="AF159">
            <v>13.638745108526525</v>
          </cell>
          <cell r="AG159">
            <v>50.605031985368953</v>
          </cell>
          <cell r="AH159">
            <v>4614.6845469617692</v>
          </cell>
          <cell r="AI159">
            <v>44.20874599187632</v>
          </cell>
          <cell r="AJ159">
            <v>73.073907256333612</v>
          </cell>
          <cell r="AK159">
            <v>17.583165816307009</v>
          </cell>
          <cell r="AL159">
            <v>33.73957473449061</v>
          </cell>
          <cell r="AN159">
            <v>49914.807995691765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-Cover"/>
      <sheetName val="Permbajtja-Content"/>
      <sheetName val="sup15pp"/>
      <sheetName val="use15pp"/>
      <sheetName val="siot_15"/>
    </sheetNames>
    <sheetDataSet>
      <sheetData sheetId="0"/>
      <sheetData sheetId="1"/>
      <sheetData sheetId="2">
        <row r="46">
          <cell r="AQ46">
            <v>174580.13121330593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43"/>
  <sheetViews>
    <sheetView showGridLines="0" topLeftCell="A25" zoomScaleNormal="100" workbookViewId="0">
      <selection activeCell="H31" sqref="H31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85" t="str">
        <f>CHOOSE('Permbajtja-Content'!$A$1,"Instituti i Statistikave","Institute of Statistics")</f>
        <v>Institute of Statistics</v>
      </c>
      <c r="D4" s="186"/>
      <c r="E4" s="186"/>
      <c r="F4" s="186"/>
      <c r="G4" s="186"/>
      <c r="H4" s="186"/>
      <c r="I4" s="186"/>
    </row>
    <row r="18" spans="1:11" ht="54.75" customHeight="1">
      <c r="B18" s="187" t="str">
        <f>CHOOSE('Permbajtja-Content'!$A$1,"Tabelat e Burim, Përdorimeve dhe Input-Output në Shqipëri, 2020","Supply and Use and Input-Output tables in Albania, 2020")</f>
        <v>Supply and Use and Input-Output tables in Albania, 2020</v>
      </c>
      <c r="C18" s="187"/>
      <c r="D18" s="187"/>
      <c r="E18" s="187"/>
      <c r="F18" s="187"/>
      <c r="G18" s="187"/>
      <c r="H18" s="187"/>
    </row>
    <row r="20" spans="1:11">
      <c r="A20" s="1" t="s">
        <v>66</v>
      </c>
      <c r="B20" s="70" t="str">
        <f>CHOOSE('Permbajtja-Content'!$A$1,"(Rezultatet sipas klasifikimit NP 2008 dhe NVE Rev.2 në nivel (P35*A35)","(Results by CPA 2008 and NACE Rev.2 classifications at (P35*A35) level)")</f>
        <v>(Results by CPA 2008 and NACE Rev.2 classifications at (P35*A35) level)</v>
      </c>
      <c r="C20" s="70"/>
      <c r="D20" s="70"/>
      <c r="E20" s="70"/>
      <c r="F20" s="70"/>
      <c r="G20" s="70"/>
      <c r="I20" s="69"/>
      <c r="J20" s="69"/>
      <c r="K20" s="69"/>
    </row>
    <row r="21" spans="1:11" ht="19.5" customHeight="1"/>
    <row r="23" spans="1:11" ht="18.75">
      <c r="E23" s="12"/>
    </row>
    <row r="24" spans="1:11" ht="18.75">
      <c r="C24" s="11"/>
      <c r="E24" s="13"/>
    </row>
    <row r="26" spans="1:11" ht="14.25">
      <c r="E26" s="13"/>
    </row>
    <row r="34" spans="1:11">
      <c r="A34" s="4" t="str">
        <f>CHOOSE('Permbajtja-Content'!$A$1,"Publikuar: 27.09.2023","Published: 27.09.2023")</f>
        <v>Published: 27.09.2023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Shtator 2023","Last updated: September 2023")</f>
        <v>Last updated: September 2023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For inquiries about this publication please contact: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 (355) 4 2222411 / + (355) 4 2233356 | Fax + (355) 4 2228300 or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2023","© Institute of Statistics, Tirana 2023")</f>
        <v>© Institute of Statistics, Tirana 2023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Reproduction and distribution of the full or partial are allowed assuming referral source.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4"/>
  <sheetViews>
    <sheetView showGridLines="0" zoomScale="90" zoomScaleNormal="90" workbookViewId="0">
      <selection activeCell="T30" sqref="T30"/>
    </sheetView>
  </sheetViews>
  <sheetFormatPr defaultRowHeight="15"/>
  <cols>
    <col min="1" max="1" width="11.140625" customWidth="1"/>
  </cols>
  <sheetData>
    <row r="1" spans="1:10">
      <c r="A1" s="2">
        <v>2</v>
      </c>
    </row>
    <row r="2" spans="1:10">
      <c r="A2" s="2"/>
    </row>
    <row r="3" spans="1:10" ht="15.75">
      <c r="A3" s="10" t="str">
        <f>CHOOSE(A1,"PËRMBAJTJA","CONTENT")</f>
        <v>CONTENT</v>
      </c>
    </row>
    <row r="5" spans="1:10">
      <c r="A5" s="3"/>
      <c r="E5" s="8"/>
      <c r="F5" s="8"/>
      <c r="G5" s="8"/>
    </row>
    <row r="6" spans="1:10">
      <c r="A6" s="126"/>
      <c r="B6" s="127"/>
      <c r="C6" s="85">
        <v>2020</v>
      </c>
      <c r="D6" s="127"/>
      <c r="E6" s="127"/>
      <c r="F6" s="127"/>
      <c r="G6" s="127"/>
      <c r="H6" s="127"/>
      <c r="I6" s="127"/>
      <c r="J6" s="127"/>
    </row>
    <row r="7" spans="1:10">
      <c r="A7" s="128" t="s">
        <v>246</v>
      </c>
      <c r="B7" s="8" t="str">
        <f>CHOOSE($A$1,sup20pp!$A$1,sup20pp!$A$3)</f>
        <v>Supply Table at basic prices, including a transformation into purchasers' prices</v>
      </c>
    </row>
    <row r="8" spans="1:10">
      <c r="A8" s="128" t="s">
        <v>247</v>
      </c>
      <c r="B8" s="8" t="str">
        <f>CHOOSE($A$1,use20pp!$A$1,use20pp!$A$3)</f>
        <v>Use Table at purchasers' prices</v>
      </c>
      <c r="C8" s="121"/>
      <c r="D8" s="121"/>
      <c r="E8" s="121"/>
      <c r="F8" s="9"/>
      <c r="G8" s="9"/>
      <c r="H8" s="9"/>
      <c r="I8" s="3"/>
    </row>
    <row r="9" spans="1:10">
      <c r="A9" s="128"/>
      <c r="B9" s="8"/>
    </row>
    <row r="10" spans="1:10">
      <c r="A10" s="3"/>
    </row>
    <row r="11" spans="1:10">
      <c r="A11" s="3"/>
    </row>
    <row r="12" spans="1:10">
      <c r="A12" s="3"/>
    </row>
    <row r="13" spans="1:10">
      <c r="A13" s="3"/>
    </row>
    <row r="14" spans="1:10">
      <c r="A14" s="3"/>
      <c r="B14" s="14"/>
    </row>
    <row r="15" spans="1:10">
      <c r="A15" s="3"/>
      <c r="B15" s="14"/>
    </row>
    <row r="16" spans="1:10">
      <c r="A16" s="3"/>
      <c r="B16" s="14"/>
    </row>
    <row r="17" spans="1:2">
      <c r="A17" s="3"/>
      <c r="B17" s="14"/>
    </row>
    <row r="18" spans="1:2">
      <c r="A18" s="3"/>
      <c r="B18" s="14"/>
    </row>
    <row r="19" spans="1:2">
      <c r="A19" s="3"/>
      <c r="B19" s="14"/>
    </row>
    <row r="20" spans="1:2">
      <c r="A20" s="3"/>
      <c r="B20" s="14"/>
    </row>
    <row r="21" spans="1:2">
      <c r="A21" s="3"/>
      <c r="B21" s="14"/>
    </row>
    <row r="22" spans="1:2">
      <c r="A22" s="3"/>
    </row>
    <row r="23" spans="1:2">
      <c r="A23" s="3"/>
    </row>
    <row r="24" spans="1:2">
      <c r="A24" s="3"/>
    </row>
  </sheetData>
  <hyperlinks>
    <hyperlink ref="A7" location="sup17pp!A1" display="Tab 1"/>
    <hyperlink ref="A8" location="use17pp!A1" display="Tab 2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9"/>
  <sheetViews>
    <sheetView showGridLines="0" zoomScale="80" zoomScaleNormal="80" workbookViewId="0">
      <pane xSplit="2" ySplit="10" topLeftCell="AD23" activePane="bottomRight" state="frozen"/>
      <selection activeCell="U54" sqref="U54"/>
      <selection pane="topRight" activeCell="U54" sqref="U54"/>
      <selection pane="bottomLeft" activeCell="U54" sqref="U54"/>
      <selection pane="bottomRight" activeCell="AQ83" sqref="AQ83"/>
    </sheetView>
  </sheetViews>
  <sheetFormatPr defaultRowHeight="14.25"/>
  <cols>
    <col min="1" max="1" width="14.28515625" style="20" customWidth="1"/>
    <col min="2" max="2" width="21.7109375" style="20" customWidth="1"/>
    <col min="3" max="3" width="21.5703125" style="20" customWidth="1"/>
    <col min="4" max="4" width="10.7109375" style="17" customWidth="1"/>
    <col min="5" max="5" width="12.42578125" style="17" bestFit="1" customWidth="1"/>
    <col min="6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9" width="10.7109375" style="17" customWidth="1"/>
    <col min="20" max="20" width="10.7109375" style="17" bestFit="1" customWidth="1"/>
    <col min="21" max="22" width="10.7109375" style="17" customWidth="1"/>
    <col min="23" max="23" width="10.7109375" style="17" bestFit="1" customWidth="1"/>
    <col min="24" max="24" width="10.7109375" style="17" customWidth="1"/>
    <col min="25" max="25" width="10.7109375" style="17" bestFit="1" customWidth="1"/>
    <col min="26" max="29" width="10.7109375" style="17" customWidth="1"/>
    <col min="30" max="30" width="15.7109375" style="17" bestFit="1" customWidth="1"/>
    <col min="31" max="34" width="10.7109375" style="17" customWidth="1"/>
    <col min="35" max="37" width="10.7109375" style="17" bestFit="1" customWidth="1"/>
    <col min="38" max="38" width="10.85546875" style="17" customWidth="1"/>
    <col min="39" max="39" width="10.7109375" style="17" customWidth="1"/>
    <col min="40" max="40" width="10.85546875" style="17" customWidth="1"/>
    <col min="41" max="41" width="10.7109375" style="17" customWidth="1"/>
    <col min="42" max="42" width="10.85546875" style="17" customWidth="1"/>
    <col min="43" max="43" width="14" style="17" customWidth="1"/>
    <col min="44" max="44" width="10.85546875" style="17" customWidth="1"/>
    <col min="45" max="45" width="9.140625" style="17"/>
    <col min="46" max="46" width="15.7109375" style="84" bestFit="1" customWidth="1"/>
    <col min="47" max="47" width="9.140625" style="17"/>
    <col min="48" max="48" width="22.28515625" style="17" bestFit="1" customWidth="1"/>
    <col min="49" max="16384" width="9.140625" style="17"/>
  </cols>
  <sheetData>
    <row r="1" spans="1:48">
      <c r="A1" s="125" t="s">
        <v>257</v>
      </c>
      <c r="B1" s="125"/>
      <c r="C1" s="125"/>
      <c r="D1" s="125"/>
      <c r="E1" s="125"/>
    </row>
    <row r="2" spans="1:48" ht="15" customHeight="1">
      <c r="A2" s="194" t="s">
        <v>304</v>
      </c>
      <c r="B2" s="194"/>
      <c r="C2" s="15"/>
      <c r="D2" s="16"/>
      <c r="G2" s="17" t="s">
        <v>66</v>
      </c>
      <c r="J2" s="17" t="s">
        <v>66</v>
      </c>
      <c r="L2" s="17" t="s">
        <v>66</v>
      </c>
      <c r="AN2" s="17" t="s">
        <v>66</v>
      </c>
    </row>
    <row r="3" spans="1:48" ht="15">
      <c r="A3" s="125" t="s">
        <v>253</v>
      </c>
      <c r="B3" s="125"/>
      <c r="C3" s="125"/>
      <c r="D3" s="71"/>
      <c r="E3" s="71"/>
      <c r="F3" s="71"/>
      <c r="AJ3" s="17" t="s">
        <v>66</v>
      </c>
    </row>
    <row r="4" spans="1:48" ht="15" thickBot="1">
      <c r="A4" s="194" t="s">
        <v>305</v>
      </c>
      <c r="B4" s="194"/>
      <c r="C4" s="19"/>
      <c r="D4" s="16"/>
      <c r="H4" s="17" t="s">
        <v>66</v>
      </c>
      <c r="AP4" s="74" t="s">
        <v>261</v>
      </c>
      <c r="AQ4" s="74"/>
      <c r="AR4" s="74"/>
    </row>
    <row r="5" spans="1:48" ht="24.75" customHeight="1">
      <c r="A5" s="76"/>
      <c r="B5" s="77"/>
      <c r="C5" s="77"/>
      <c r="D5" s="195" t="s">
        <v>254</v>
      </c>
      <c r="E5" s="196"/>
      <c r="F5" s="196"/>
      <c r="G5" s="196"/>
      <c r="H5" s="196"/>
      <c r="I5" s="196"/>
      <c r="J5" s="195" t="s">
        <v>255</v>
      </c>
      <c r="K5" s="196"/>
      <c r="L5" s="196"/>
      <c r="M5" s="196"/>
      <c r="N5" s="196"/>
      <c r="O5" s="196"/>
      <c r="P5" s="196"/>
      <c r="Q5" s="197"/>
      <c r="R5" s="195"/>
      <c r="S5" s="196"/>
      <c r="T5" s="196"/>
      <c r="U5" s="196"/>
      <c r="V5" s="196"/>
      <c r="W5" s="196"/>
      <c r="X5" s="195" t="s">
        <v>256</v>
      </c>
      <c r="Y5" s="196"/>
      <c r="Z5" s="196"/>
      <c r="AA5" s="196"/>
      <c r="AB5" s="196"/>
      <c r="AC5" s="196"/>
      <c r="AD5" s="196"/>
      <c r="AE5" s="196"/>
      <c r="AF5" s="197"/>
      <c r="AG5" s="78"/>
      <c r="AH5" s="79"/>
      <c r="AI5" s="79"/>
      <c r="AJ5" s="79"/>
      <c r="AK5" s="79"/>
      <c r="AL5" s="79"/>
      <c r="AM5" s="80"/>
      <c r="AN5" s="79"/>
      <c r="AO5" s="79"/>
      <c r="AP5" s="188" t="s">
        <v>259</v>
      </c>
      <c r="AQ5" s="189"/>
      <c r="AR5" s="81"/>
    </row>
    <row r="6" spans="1:48" ht="53.25" customHeight="1">
      <c r="A6" s="190" t="s">
        <v>266</v>
      </c>
      <c r="B6" s="191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73" t="s">
        <v>276</v>
      </c>
      <c r="AN6" s="30" t="s">
        <v>71</v>
      </c>
      <c r="AO6" s="62" t="s">
        <v>278</v>
      </c>
      <c r="AP6" s="35" t="s">
        <v>72</v>
      </c>
      <c r="AQ6" s="30" t="s">
        <v>73</v>
      </c>
      <c r="AR6" s="68" t="s">
        <v>279</v>
      </c>
    </row>
    <row r="7" spans="1:48" ht="15.75" customHeight="1">
      <c r="A7" s="190"/>
      <c r="B7" s="191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42"/>
      <c r="AN7" s="63" t="s">
        <v>108</v>
      </c>
      <c r="AO7" s="64" t="s">
        <v>109</v>
      </c>
      <c r="AP7" s="31" t="s">
        <v>110</v>
      </c>
      <c r="AQ7" s="33" t="s">
        <v>111</v>
      </c>
      <c r="AR7" s="44" t="s">
        <v>112</v>
      </c>
    </row>
    <row r="8" spans="1:48" ht="50.25" customHeight="1">
      <c r="A8" s="190"/>
      <c r="B8" s="191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42" t="s">
        <v>2</v>
      </c>
      <c r="AN8" s="34" t="s">
        <v>250</v>
      </c>
      <c r="AO8" s="42" t="s">
        <v>114</v>
      </c>
      <c r="AP8" s="30" t="s">
        <v>115</v>
      </c>
      <c r="AQ8" s="30" t="s">
        <v>116</v>
      </c>
      <c r="AR8" s="44" t="s">
        <v>117</v>
      </c>
    </row>
    <row r="9" spans="1:48" ht="17.25" customHeight="1">
      <c r="A9" s="192"/>
      <c r="B9" s="193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45" t="s">
        <v>108</v>
      </c>
      <c r="AO9" s="43" t="s">
        <v>109</v>
      </c>
      <c r="AP9" s="46" t="s">
        <v>110</v>
      </c>
      <c r="AQ9" s="45" t="s">
        <v>111</v>
      </c>
      <c r="AR9" s="47" t="s">
        <v>112</v>
      </c>
    </row>
    <row r="10" spans="1:48">
      <c r="A10" s="53" t="s">
        <v>248</v>
      </c>
      <c r="B10" s="57" t="s">
        <v>68</v>
      </c>
      <c r="C10" s="57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129"/>
      <c r="AP10" s="39"/>
      <c r="AQ10" s="39"/>
      <c r="AR10" s="40"/>
    </row>
    <row r="11" spans="1:48">
      <c r="A11" s="36" t="s">
        <v>120</v>
      </c>
      <c r="B11" s="52" t="s">
        <v>122</v>
      </c>
      <c r="C11" s="103" t="s">
        <v>121</v>
      </c>
      <c r="D11" s="131">
        <f>[6]Supplybp_2020!E11</f>
        <v>340163.1834988906</v>
      </c>
      <c r="E11" s="131">
        <f>[6]Supplybp_2020!F11</f>
        <v>0</v>
      </c>
      <c r="F11" s="131">
        <f>[6]Supplybp_2020!G11</f>
        <v>46.927570061456279</v>
      </c>
      <c r="G11" s="131">
        <f>[6]Supplybp_2020!H11</f>
        <v>0</v>
      </c>
      <c r="H11" s="131">
        <f>[6]Supplybp_2020!I11</f>
        <v>112.9888282934877</v>
      </c>
      <c r="I11" s="131">
        <f>[6]Supplybp_2020!J11</f>
        <v>0</v>
      </c>
      <c r="J11" s="131">
        <f>[6]Supplybp_2020!K11</f>
        <v>0</v>
      </c>
      <c r="K11" s="131">
        <f>[6]Supplybp_2020!L11</f>
        <v>0</v>
      </c>
      <c r="L11" s="131">
        <f>[6]Supplybp_2020!M11</f>
        <v>0</v>
      </c>
      <c r="M11" s="131">
        <f>[6]Supplybp_2020!N11</f>
        <v>0</v>
      </c>
      <c r="N11" s="131">
        <f>[6]Supplybp_2020!O11</f>
        <v>0</v>
      </c>
      <c r="O11" s="131">
        <f>[6]Supplybp_2020!P11</f>
        <v>0</v>
      </c>
      <c r="P11" s="131">
        <f>[6]Supplybp_2020!Q11</f>
        <v>0</v>
      </c>
      <c r="Q11" s="131">
        <f>[6]Supplybp_2020!R11</f>
        <v>0</v>
      </c>
      <c r="R11" s="131">
        <f>[6]Supplybp_2020!S11</f>
        <v>0</v>
      </c>
      <c r="S11" s="131">
        <f>[6]Supplybp_2020!T11</f>
        <v>0</v>
      </c>
      <c r="T11" s="131">
        <f>[6]Supplybp_2020!U11</f>
        <v>0</v>
      </c>
      <c r="U11" s="131">
        <f>[6]Supplybp_2020!V11</f>
        <v>3.5333109518488808</v>
      </c>
      <c r="V11" s="131">
        <f>[6]Supplybp_2020!W11</f>
        <v>58.280000570911561</v>
      </c>
      <c r="W11" s="131">
        <f>[6]Supplybp_2020!X11</f>
        <v>0</v>
      </c>
      <c r="X11" s="131">
        <f>[6]Supplybp_2020!Y11</f>
        <v>0</v>
      </c>
      <c r="Y11" s="131">
        <f>[6]Supplybp_2020!Z11</f>
        <v>0</v>
      </c>
      <c r="Z11" s="131">
        <f>[6]Supplybp_2020!AA11</f>
        <v>0</v>
      </c>
      <c r="AA11" s="131">
        <f>[6]Supplybp_2020!AB11</f>
        <v>0</v>
      </c>
      <c r="AB11" s="131">
        <f>[6]Supplybp_2020!AC11</f>
        <v>0</v>
      </c>
      <c r="AC11" s="131">
        <f>[6]Supplybp_2020!AD11</f>
        <v>0</v>
      </c>
      <c r="AD11" s="131">
        <f>[6]Supplybp_2020!AE11</f>
        <v>0</v>
      </c>
      <c r="AE11" s="131">
        <f>[6]Supplybp_2020!AF11</f>
        <v>0</v>
      </c>
      <c r="AF11" s="131">
        <f>[6]Supplybp_2020!AG11</f>
        <v>0</v>
      </c>
      <c r="AG11" s="131">
        <f>[6]Supplybp_2020!AH11</f>
        <v>0</v>
      </c>
      <c r="AH11" s="131">
        <f>[6]Supplybp_2020!AI11</f>
        <v>0</v>
      </c>
      <c r="AI11" s="131">
        <f>[6]Supplybp_2020!AJ11</f>
        <v>0</v>
      </c>
      <c r="AJ11" s="131">
        <f>[6]Supplybp_2020!AK11</f>
        <v>0</v>
      </c>
      <c r="AK11" s="131">
        <f>[6]Supplybp_2020!AL11</f>
        <v>0</v>
      </c>
      <c r="AL11" s="131">
        <f>[6]Supplybp_2020!AM11</f>
        <v>0</v>
      </c>
      <c r="AM11" s="135">
        <f>SUM(D11:AL11)</f>
        <v>340384.91320876835</v>
      </c>
      <c r="AN11" s="133">
        <f>[6]Supplybp_2020!AO11</f>
        <v>24587.367629194745</v>
      </c>
      <c r="AO11" s="135">
        <f>AN11+AM11</f>
        <v>364972.2808379631</v>
      </c>
      <c r="AP11" s="133">
        <f>[6]Supplybp_2020!AQ11</f>
        <v>75423.385904098643</v>
      </c>
      <c r="AQ11" s="133">
        <f>[6]Supplybp_2020!AR11</f>
        <v>5667.3556868072556</v>
      </c>
      <c r="AR11" s="137">
        <f>AQ11+AP11+AO11</f>
        <v>446063.02242886904</v>
      </c>
      <c r="AU11" s="130"/>
      <c r="AV11" s="130"/>
    </row>
    <row r="12" spans="1:48">
      <c r="A12" s="37" t="s">
        <v>123</v>
      </c>
      <c r="B12" s="29" t="s">
        <v>124</v>
      </c>
      <c r="C12" s="104" t="s">
        <v>34</v>
      </c>
      <c r="D12" s="132">
        <f>[6]Supplybp_2020!E12</f>
        <v>0</v>
      </c>
      <c r="E12" s="132">
        <f>[6]Supplybp_2020!F12</f>
        <v>52564.763513541664</v>
      </c>
      <c r="F12" s="132">
        <f>[6]Supplybp_2020!G12</f>
        <v>0</v>
      </c>
      <c r="G12" s="132">
        <f>[6]Supplybp_2020!H12</f>
        <v>0</v>
      </c>
      <c r="H12" s="132">
        <f>[6]Supplybp_2020!I12</f>
        <v>191.97914567411667</v>
      </c>
      <c r="I12" s="132">
        <f>[6]Supplybp_2020!J12</f>
        <v>0</v>
      </c>
      <c r="J12" s="132">
        <f>[6]Supplybp_2020!K12</f>
        <v>0</v>
      </c>
      <c r="K12" s="132">
        <f>[6]Supplybp_2020!L12</f>
        <v>817.89685728707673</v>
      </c>
      <c r="L12" s="132">
        <f>[6]Supplybp_2020!M12</f>
        <v>126.52830262648035</v>
      </c>
      <c r="M12" s="132">
        <f>[6]Supplybp_2020!N12</f>
        <v>0</v>
      </c>
      <c r="N12" s="132">
        <f>[6]Supplybp_2020!O12</f>
        <v>0</v>
      </c>
      <c r="O12" s="132">
        <f>[6]Supplybp_2020!P12</f>
        <v>0</v>
      </c>
      <c r="P12" s="132">
        <f>[6]Supplybp_2020!Q12</f>
        <v>0</v>
      </c>
      <c r="Q12" s="132">
        <f>[6]Supplybp_2020!R12</f>
        <v>0</v>
      </c>
      <c r="R12" s="132">
        <f>[6]Supplybp_2020!S12</f>
        <v>231.75422822687747</v>
      </c>
      <c r="S12" s="132">
        <f>[6]Supplybp_2020!T12</f>
        <v>0</v>
      </c>
      <c r="T12" s="132">
        <f>[6]Supplybp_2020!U12</f>
        <v>649.39846421167522</v>
      </c>
      <c r="U12" s="132">
        <f>[6]Supplybp_2020!V12</f>
        <v>801.79390772143779</v>
      </c>
      <c r="V12" s="132">
        <f>[6]Supplybp_2020!W12</f>
        <v>16.922418052594523</v>
      </c>
      <c r="W12" s="132">
        <f>[6]Supplybp_2020!X12</f>
        <v>0</v>
      </c>
      <c r="X12" s="132">
        <f>[6]Supplybp_2020!Y12</f>
        <v>0</v>
      </c>
      <c r="Y12" s="132">
        <f>[6]Supplybp_2020!Z12</f>
        <v>44.575927861460571</v>
      </c>
      <c r="Z12" s="132">
        <f>[6]Supplybp_2020!AA12</f>
        <v>0</v>
      </c>
      <c r="AA12" s="132">
        <f>[6]Supplybp_2020!AB12</f>
        <v>0</v>
      </c>
      <c r="AB12" s="132">
        <f>[6]Supplybp_2020!AC12</f>
        <v>1032.2256977146806</v>
      </c>
      <c r="AC12" s="132">
        <f>[6]Supplybp_2020!AD12</f>
        <v>0</v>
      </c>
      <c r="AD12" s="132">
        <f>[6]Supplybp_2020!AE12</f>
        <v>0</v>
      </c>
      <c r="AE12" s="132">
        <f>[6]Supplybp_2020!AF12</f>
        <v>0</v>
      </c>
      <c r="AF12" s="132">
        <f>[6]Supplybp_2020!AG12</f>
        <v>0</v>
      </c>
      <c r="AG12" s="132">
        <f>[6]Supplybp_2020!AH12</f>
        <v>0</v>
      </c>
      <c r="AH12" s="132">
        <f>[6]Supplybp_2020!AI12</f>
        <v>0</v>
      </c>
      <c r="AI12" s="132">
        <f>[6]Supplybp_2020!AJ12</f>
        <v>0</v>
      </c>
      <c r="AJ12" s="132">
        <f>[6]Supplybp_2020!AK12</f>
        <v>0</v>
      </c>
      <c r="AK12" s="132">
        <f>[6]Supplybp_2020!AL12</f>
        <v>1.9793909632559714</v>
      </c>
      <c r="AL12" s="132">
        <f>[6]Supplybp_2020!AM12</f>
        <v>150.03982857681387</v>
      </c>
      <c r="AM12" s="114">
        <f t="shared" ref="AM12:AM45" si="0">SUM(D12:AL12)</f>
        <v>56629.857682458147</v>
      </c>
      <c r="AN12" s="134">
        <f>[6]Supplybp_2020!AO12</f>
        <v>2628.9671315047526</v>
      </c>
      <c r="AO12" s="114">
        <f t="shared" ref="AO12:AO45" si="1">AN12+AM12</f>
        <v>59258.824813962899</v>
      </c>
      <c r="AP12" s="134">
        <f>[6]Supplybp_2020!AQ12</f>
        <v>4696.5538312640374</v>
      </c>
      <c r="AQ12" s="134">
        <f>[6]Supplybp_2020!AR12</f>
        <v>3835.2988800160974</v>
      </c>
      <c r="AR12" s="138">
        <f t="shared" ref="AR12:AR45" si="2">AQ12+AP12+AO12</f>
        <v>67790.677525243038</v>
      </c>
      <c r="AU12" s="130"/>
      <c r="AV12" s="130"/>
    </row>
    <row r="13" spans="1:48">
      <c r="A13" s="37" t="s">
        <v>125</v>
      </c>
      <c r="B13" s="29" t="s">
        <v>127</v>
      </c>
      <c r="C13" s="104" t="s">
        <v>126</v>
      </c>
      <c r="D13" s="132">
        <f>[6]Supplybp_2020!E13</f>
        <v>99967.877114326373</v>
      </c>
      <c r="E13" s="132">
        <f>[6]Supplybp_2020!F13</f>
        <v>0</v>
      </c>
      <c r="F13" s="132">
        <f>[6]Supplybp_2020!G13</f>
        <v>53083.610189270628</v>
      </c>
      <c r="G13" s="132">
        <f>[6]Supplybp_2020!H13</f>
        <v>0</v>
      </c>
      <c r="H13" s="132">
        <f>[6]Supplybp_2020!I13</f>
        <v>81.593638300874616</v>
      </c>
      <c r="I13" s="132">
        <f>[6]Supplybp_2020!J13</f>
        <v>0</v>
      </c>
      <c r="J13" s="132">
        <f>[6]Supplybp_2020!K13</f>
        <v>0</v>
      </c>
      <c r="K13" s="132">
        <f>[6]Supplybp_2020!L13</f>
        <v>3.1480654415088463</v>
      </c>
      <c r="L13" s="132">
        <f>[6]Supplybp_2020!M13</f>
        <v>154.23180238230964</v>
      </c>
      <c r="M13" s="132">
        <f>[6]Supplybp_2020!N13</f>
        <v>0.61731767846742769</v>
      </c>
      <c r="N13" s="132">
        <f>[6]Supplybp_2020!O13</f>
        <v>1.1707278753799013</v>
      </c>
      <c r="O13" s="132">
        <f>[6]Supplybp_2020!P13</f>
        <v>0</v>
      </c>
      <c r="P13" s="132">
        <f>[6]Supplybp_2020!Q13</f>
        <v>305.04198154568292</v>
      </c>
      <c r="Q13" s="132">
        <f>[6]Supplybp_2020!R13</f>
        <v>123.04602832877215</v>
      </c>
      <c r="R13" s="132">
        <f>[6]Supplybp_2020!S13</f>
        <v>0</v>
      </c>
      <c r="S13" s="132">
        <f>[6]Supplybp_2020!T13</f>
        <v>0</v>
      </c>
      <c r="T13" s="132">
        <f>[6]Supplybp_2020!U13</f>
        <v>141.07623200806952</v>
      </c>
      <c r="U13" s="132">
        <f>[6]Supplybp_2020!V13</f>
        <v>34.626889960245791</v>
      </c>
      <c r="V13" s="132">
        <f>[6]Supplybp_2020!W13</f>
        <v>0</v>
      </c>
      <c r="W13" s="132">
        <f>[6]Supplybp_2020!X13</f>
        <v>0</v>
      </c>
      <c r="X13" s="132">
        <f>[6]Supplybp_2020!Y13</f>
        <v>0</v>
      </c>
      <c r="Y13" s="132">
        <f>[6]Supplybp_2020!Z13</f>
        <v>41.49544965981034</v>
      </c>
      <c r="Z13" s="132">
        <f>[6]Supplybp_2020!AA13</f>
        <v>0</v>
      </c>
      <c r="AA13" s="132">
        <f>[6]Supplybp_2020!AB13</f>
        <v>0</v>
      </c>
      <c r="AB13" s="132">
        <f>[6]Supplybp_2020!AC13</f>
        <v>0</v>
      </c>
      <c r="AC13" s="132">
        <f>[6]Supplybp_2020!AD13</f>
        <v>0</v>
      </c>
      <c r="AD13" s="132">
        <f>[6]Supplybp_2020!AE13</f>
        <v>0</v>
      </c>
      <c r="AE13" s="132">
        <f>[6]Supplybp_2020!AF13</f>
        <v>0</v>
      </c>
      <c r="AF13" s="132">
        <f>[6]Supplybp_2020!AG13</f>
        <v>0</v>
      </c>
      <c r="AG13" s="132">
        <f>[6]Supplybp_2020!AH13</f>
        <v>0</v>
      </c>
      <c r="AH13" s="132">
        <f>[6]Supplybp_2020!AI13</f>
        <v>0</v>
      </c>
      <c r="AI13" s="132">
        <f>[6]Supplybp_2020!AJ13</f>
        <v>0</v>
      </c>
      <c r="AJ13" s="132">
        <f>[6]Supplybp_2020!AK13</f>
        <v>0</v>
      </c>
      <c r="AK13" s="132">
        <f>[6]Supplybp_2020!AL13</f>
        <v>0</v>
      </c>
      <c r="AL13" s="132">
        <f>[6]Supplybp_2020!AM13</f>
        <v>257.78595860154286</v>
      </c>
      <c r="AM13" s="114">
        <f t="shared" si="0"/>
        <v>154195.32139537969</v>
      </c>
      <c r="AN13" s="134">
        <f>[6]Supplybp_2020!AO13</f>
        <v>70644.72189141564</v>
      </c>
      <c r="AO13" s="114">
        <f t="shared" si="1"/>
        <v>224840.04328679532</v>
      </c>
      <c r="AP13" s="134">
        <f>[6]Supplybp_2020!AQ13</f>
        <v>75658.401897440839</v>
      </c>
      <c r="AQ13" s="134">
        <f>[6]Supplybp_2020!AR13</f>
        <v>47693.765257164174</v>
      </c>
      <c r="AR13" s="138">
        <f t="shared" si="2"/>
        <v>348192.2104414003</v>
      </c>
      <c r="AU13" s="130"/>
      <c r="AV13" s="130"/>
    </row>
    <row r="14" spans="1:48">
      <c r="A14" s="37" t="s">
        <v>128</v>
      </c>
      <c r="B14" s="29" t="s">
        <v>130</v>
      </c>
      <c r="C14" s="104" t="s">
        <v>129</v>
      </c>
      <c r="D14" s="132">
        <f>[6]Supplybp_2020!E14</f>
        <v>39.639747496890067</v>
      </c>
      <c r="E14" s="132">
        <f>[6]Supplybp_2020!F14</f>
        <v>0</v>
      </c>
      <c r="F14" s="132">
        <f>[6]Supplybp_2020!G14</f>
        <v>0</v>
      </c>
      <c r="G14" s="132">
        <f>[6]Supplybp_2020!H14</f>
        <v>51481.858527077435</v>
      </c>
      <c r="H14" s="132">
        <f>[6]Supplybp_2020!I14</f>
        <v>73.740400187959295</v>
      </c>
      <c r="I14" s="132">
        <f>[6]Supplybp_2020!J14</f>
        <v>0</v>
      </c>
      <c r="J14" s="132">
        <f>[6]Supplybp_2020!K14</f>
        <v>143.78837410515979</v>
      </c>
      <c r="K14" s="132">
        <f>[6]Supplybp_2020!L14</f>
        <v>0</v>
      </c>
      <c r="L14" s="132">
        <f>[6]Supplybp_2020!M14</f>
        <v>326.6713063611902</v>
      </c>
      <c r="M14" s="132">
        <f>[6]Supplybp_2020!N14</f>
        <v>4.7135089290380048</v>
      </c>
      <c r="N14" s="132">
        <f>[6]Supplybp_2020!O14</f>
        <v>53.695526919209918</v>
      </c>
      <c r="O14" s="132">
        <f>[6]Supplybp_2020!P14</f>
        <v>0</v>
      </c>
      <c r="P14" s="132">
        <f>[6]Supplybp_2020!Q14</f>
        <v>0</v>
      </c>
      <c r="Q14" s="132">
        <f>[6]Supplybp_2020!R14</f>
        <v>0</v>
      </c>
      <c r="R14" s="132">
        <f>[6]Supplybp_2020!S14</f>
        <v>167.05847651187014</v>
      </c>
      <c r="S14" s="132">
        <f>[6]Supplybp_2020!T14</f>
        <v>0</v>
      </c>
      <c r="T14" s="132">
        <f>[6]Supplybp_2020!U14</f>
        <v>183.05611148677582</v>
      </c>
      <c r="U14" s="132">
        <f>[6]Supplybp_2020!V14</f>
        <v>67.207048966360773</v>
      </c>
      <c r="V14" s="132">
        <f>[6]Supplybp_2020!W14</f>
        <v>0</v>
      </c>
      <c r="W14" s="132">
        <f>[6]Supplybp_2020!X14</f>
        <v>0</v>
      </c>
      <c r="X14" s="132">
        <f>[6]Supplybp_2020!Y14</f>
        <v>0</v>
      </c>
      <c r="Y14" s="132">
        <f>[6]Supplybp_2020!Z14</f>
        <v>170.86845892718569</v>
      </c>
      <c r="Z14" s="132">
        <f>[6]Supplybp_2020!AA14</f>
        <v>0</v>
      </c>
      <c r="AA14" s="132">
        <f>[6]Supplybp_2020!AB14</f>
        <v>0</v>
      </c>
      <c r="AB14" s="132">
        <f>[6]Supplybp_2020!AC14</f>
        <v>0</v>
      </c>
      <c r="AC14" s="132">
        <f>[6]Supplybp_2020!AD14</f>
        <v>0</v>
      </c>
      <c r="AD14" s="132">
        <f>[6]Supplybp_2020!AE14</f>
        <v>0</v>
      </c>
      <c r="AE14" s="132">
        <f>[6]Supplybp_2020!AF14</f>
        <v>0</v>
      </c>
      <c r="AF14" s="132">
        <f>[6]Supplybp_2020!AG14</f>
        <v>0</v>
      </c>
      <c r="AG14" s="132">
        <f>[6]Supplybp_2020!AH14</f>
        <v>0</v>
      </c>
      <c r="AH14" s="132">
        <f>[6]Supplybp_2020!AI14</f>
        <v>0</v>
      </c>
      <c r="AI14" s="132">
        <f>[6]Supplybp_2020!AJ14</f>
        <v>0</v>
      </c>
      <c r="AJ14" s="132">
        <f>[6]Supplybp_2020!AK14</f>
        <v>0</v>
      </c>
      <c r="AK14" s="132">
        <f>[6]Supplybp_2020!AL14</f>
        <v>0</v>
      </c>
      <c r="AL14" s="132">
        <f>[6]Supplybp_2020!AM14</f>
        <v>359.35380911166288</v>
      </c>
      <c r="AM14" s="114">
        <f t="shared" si="0"/>
        <v>53071.651296080745</v>
      </c>
      <c r="AN14" s="134">
        <f>[6]Supplybp_2020!AO14</f>
        <v>26868.039212551386</v>
      </c>
      <c r="AO14" s="114">
        <f t="shared" si="1"/>
        <v>79939.690508632135</v>
      </c>
      <c r="AP14" s="134">
        <f>[6]Supplybp_2020!AQ14</f>
        <v>14461.768649332224</v>
      </c>
      <c r="AQ14" s="134">
        <f>[6]Supplybp_2020!AR14</f>
        <v>6373.0766342764709</v>
      </c>
      <c r="AR14" s="138">
        <f t="shared" si="2"/>
        <v>100774.53579224083</v>
      </c>
      <c r="AU14" s="130"/>
      <c r="AV14" s="130"/>
    </row>
    <row r="15" spans="1:48">
      <c r="A15" s="37" t="s">
        <v>131</v>
      </c>
      <c r="B15" s="29" t="s">
        <v>133</v>
      </c>
      <c r="C15" s="104" t="s">
        <v>132</v>
      </c>
      <c r="D15" s="132">
        <f>[6]Supplybp_2020!E15</f>
        <v>0</v>
      </c>
      <c r="E15" s="132">
        <f>[6]Supplybp_2020!F15</f>
        <v>42.786115305158468</v>
      </c>
      <c r="F15" s="132">
        <f>[6]Supplybp_2020!G15</f>
        <v>0.24736492857696668</v>
      </c>
      <c r="G15" s="132">
        <f>[6]Supplybp_2020!H15</f>
        <v>19.644923157398157</v>
      </c>
      <c r="H15" s="132">
        <f>[6]Supplybp_2020!I15</f>
        <v>22273.106349716174</v>
      </c>
      <c r="I15" s="132">
        <f>[6]Supplybp_2020!J15</f>
        <v>0</v>
      </c>
      <c r="J15" s="132">
        <f>[6]Supplybp_2020!K15</f>
        <v>0</v>
      </c>
      <c r="K15" s="132">
        <f>[6]Supplybp_2020!L15</f>
        <v>4497.8647543874558</v>
      </c>
      <c r="L15" s="132">
        <f>[6]Supplybp_2020!M15</f>
        <v>58.317825283216315</v>
      </c>
      <c r="M15" s="132">
        <f>[6]Supplybp_2020!N15</f>
        <v>0</v>
      </c>
      <c r="N15" s="132">
        <f>[6]Supplybp_2020!O15</f>
        <v>1323.380226304595</v>
      </c>
      <c r="O15" s="132">
        <f>[6]Supplybp_2020!P15</f>
        <v>0</v>
      </c>
      <c r="P15" s="132">
        <f>[6]Supplybp_2020!Q15</f>
        <v>0</v>
      </c>
      <c r="Q15" s="132">
        <f>[6]Supplybp_2020!R15</f>
        <v>0</v>
      </c>
      <c r="R15" s="132">
        <f>[6]Supplybp_2020!S15</f>
        <v>0</v>
      </c>
      <c r="S15" s="132">
        <f>[6]Supplybp_2020!T15</f>
        <v>0</v>
      </c>
      <c r="T15" s="132">
        <f>[6]Supplybp_2020!U15</f>
        <v>301.78131211923966</v>
      </c>
      <c r="U15" s="132">
        <f>[6]Supplybp_2020!V15</f>
        <v>2.8005334660003598</v>
      </c>
      <c r="V15" s="132">
        <f>[6]Supplybp_2020!W15</f>
        <v>0.53333004083986146</v>
      </c>
      <c r="W15" s="132">
        <f>[6]Supplybp_2020!X15</f>
        <v>0</v>
      </c>
      <c r="X15" s="132">
        <f>[6]Supplybp_2020!Y15</f>
        <v>0</v>
      </c>
      <c r="Y15" s="132">
        <f>[6]Supplybp_2020!Z15</f>
        <v>0</v>
      </c>
      <c r="Z15" s="132">
        <f>[6]Supplybp_2020!AA15</f>
        <v>0</v>
      </c>
      <c r="AA15" s="132">
        <f>[6]Supplybp_2020!AB15</f>
        <v>0</v>
      </c>
      <c r="AB15" s="132">
        <f>[6]Supplybp_2020!AC15</f>
        <v>0</v>
      </c>
      <c r="AC15" s="132">
        <f>[6]Supplybp_2020!AD15</f>
        <v>0</v>
      </c>
      <c r="AD15" s="132">
        <f>[6]Supplybp_2020!AE15</f>
        <v>0</v>
      </c>
      <c r="AE15" s="132">
        <f>[6]Supplybp_2020!AF15</f>
        <v>0</v>
      </c>
      <c r="AF15" s="132">
        <f>[6]Supplybp_2020!AG15</f>
        <v>745.98829399531724</v>
      </c>
      <c r="AG15" s="132">
        <f>[6]Supplybp_2020!AH15</f>
        <v>0</v>
      </c>
      <c r="AH15" s="132">
        <f>[6]Supplybp_2020!AI15</f>
        <v>158.88943833845312</v>
      </c>
      <c r="AI15" s="132">
        <f>[6]Supplybp_2020!AJ15</f>
        <v>0</v>
      </c>
      <c r="AJ15" s="132">
        <f>[6]Supplybp_2020!AK15</f>
        <v>0</v>
      </c>
      <c r="AK15" s="132">
        <f>[6]Supplybp_2020!AL15</f>
        <v>0</v>
      </c>
      <c r="AL15" s="132">
        <f>[6]Supplybp_2020!AM15</f>
        <v>114.71229799935405</v>
      </c>
      <c r="AM15" s="114">
        <f t="shared" si="0"/>
        <v>29540.052765041783</v>
      </c>
      <c r="AN15" s="134">
        <f>[6]Supplybp_2020!AO15</f>
        <v>16988.392059621943</v>
      </c>
      <c r="AO15" s="114">
        <f t="shared" si="1"/>
        <v>46528.444824663726</v>
      </c>
      <c r="AP15" s="134">
        <f>[6]Supplybp_2020!AQ15</f>
        <v>11711.280020239461</v>
      </c>
      <c r="AQ15" s="134">
        <f>[6]Supplybp_2020!AR15</f>
        <v>4377.6910818897586</v>
      </c>
      <c r="AR15" s="138">
        <f t="shared" si="2"/>
        <v>62617.41592679295</v>
      </c>
      <c r="AU15" s="130"/>
      <c r="AV15" s="130"/>
    </row>
    <row r="16" spans="1:48">
      <c r="A16" s="37" t="s">
        <v>134</v>
      </c>
      <c r="B16" s="29" t="s">
        <v>136</v>
      </c>
      <c r="C16" s="104" t="s">
        <v>135</v>
      </c>
      <c r="D16" s="132">
        <f>[6]Supplybp_2020!E16</f>
        <v>0</v>
      </c>
      <c r="E16" s="132">
        <f>[6]Supplybp_2020!F16</f>
        <v>0</v>
      </c>
      <c r="F16" s="132">
        <f>[6]Supplybp_2020!G16</f>
        <v>0</v>
      </c>
      <c r="G16" s="132">
        <f>[6]Supplybp_2020!H16</f>
        <v>2000</v>
      </c>
      <c r="H16" s="132">
        <f>[6]Supplybp_2020!I16</f>
        <v>0.6793108231545667</v>
      </c>
      <c r="I16" s="132">
        <f>[6]Supplybp_2020!J16</f>
        <v>320.46684590797622</v>
      </c>
      <c r="J16" s="132">
        <f>[6]Supplybp_2020!K16</f>
        <v>1335.047439774572</v>
      </c>
      <c r="K16" s="132">
        <f>[6]Supplybp_2020!L16</f>
        <v>1218.443268889979</v>
      </c>
      <c r="L16" s="132">
        <f>[6]Supplybp_2020!M16</f>
        <v>55.878231278447011</v>
      </c>
      <c r="M16" s="132">
        <f>[6]Supplybp_2020!N16</f>
        <v>0</v>
      </c>
      <c r="N16" s="132">
        <f>[6]Supplybp_2020!O16</f>
        <v>0</v>
      </c>
      <c r="O16" s="132">
        <f>[6]Supplybp_2020!P16</f>
        <v>0</v>
      </c>
      <c r="P16" s="132">
        <f>[6]Supplybp_2020!Q16</f>
        <v>0</v>
      </c>
      <c r="Q16" s="132">
        <f>[6]Supplybp_2020!R16</f>
        <v>0</v>
      </c>
      <c r="R16" s="132">
        <f>[6]Supplybp_2020!S16</f>
        <v>0</v>
      </c>
      <c r="S16" s="132">
        <f>[6]Supplybp_2020!T16</f>
        <v>0</v>
      </c>
      <c r="T16" s="132">
        <f>[6]Supplybp_2020!U16</f>
        <v>0</v>
      </c>
      <c r="U16" s="132">
        <f>[6]Supplybp_2020!V16</f>
        <v>13.006302412668651</v>
      </c>
      <c r="V16" s="132">
        <f>[6]Supplybp_2020!W16</f>
        <v>0</v>
      </c>
      <c r="W16" s="132">
        <f>[6]Supplybp_2020!X16</f>
        <v>0</v>
      </c>
      <c r="X16" s="132">
        <f>[6]Supplybp_2020!Y16</f>
        <v>0</v>
      </c>
      <c r="Y16" s="132">
        <f>[6]Supplybp_2020!Z16</f>
        <v>0</v>
      </c>
      <c r="Z16" s="132">
        <f>[6]Supplybp_2020!AA16</f>
        <v>0</v>
      </c>
      <c r="AA16" s="132">
        <f>[6]Supplybp_2020!AB16</f>
        <v>0</v>
      </c>
      <c r="AB16" s="132">
        <f>[6]Supplybp_2020!AC16</f>
        <v>0</v>
      </c>
      <c r="AC16" s="132">
        <f>[6]Supplybp_2020!AD16</f>
        <v>0</v>
      </c>
      <c r="AD16" s="132">
        <f>[6]Supplybp_2020!AE16</f>
        <v>0</v>
      </c>
      <c r="AE16" s="132">
        <f>[6]Supplybp_2020!AF16</f>
        <v>0</v>
      </c>
      <c r="AF16" s="132">
        <f>[6]Supplybp_2020!AG16</f>
        <v>0</v>
      </c>
      <c r="AG16" s="132">
        <f>[6]Supplybp_2020!AH16</f>
        <v>0</v>
      </c>
      <c r="AH16" s="132">
        <f>[6]Supplybp_2020!AI16</f>
        <v>0</v>
      </c>
      <c r="AI16" s="132">
        <f>[6]Supplybp_2020!AJ16</f>
        <v>0</v>
      </c>
      <c r="AJ16" s="132">
        <f>[6]Supplybp_2020!AK16</f>
        <v>0</v>
      </c>
      <c r="AK16" s="132">
        <f>[6]Supplybp_2020!AL16</f>
        <v>0</v>
      </c>
      <c r="AL16" s="132">
        <f>[6]Supplybp_2020!AM16</f>
        <v>0</v>
      </c>
      <c r="AM16" s="114">
        <f t="shared" si="0"/>
        <v>4943.5213990867969</v>
      </c>
      <c r="AN16" s="134">
        <f>[6]Supplybp_2020!AO16</f>
        <v>32559.519309643278</v>
      </c>
      <c r="AO16" s="114">
        <f t="shared" si="1"/>
        <v>37503.040708730077</v>
      </c>
      <c r="AP16" s="134">
        <f>[6]Supplybp_2020!AQ16</f>
        <v>18393.109366064098</v>
      </c>
      <c r="AQ16" s="134">
        <f>[6]Supplybp_2020!AR16</f>
        <v>38471.743084773072</v>
      </c>
      <c r="AR16" s="138">
        <f t="shared" si="2"/>
        <v>94367.893159567247</v>
      </c>
      <c r="AU16" s="130"/>
      <c r="AV16" s="130"/>
    </row>
    <row r="17" spans="1:48">
      <c r="A17" s="37" t="s">
        <v>137</v>
      </c>
      <c r="B17" s="29" t="s">
        <v>139</v>
      </c>
      <c r="C17" s="104" t="s">
        <v>138</v>
      </c>
      <c r="D17" s="132">
        <f>[6]Supplybp_2020!E17</f>
        <v>0</v>
      </c>
      <c r="E17" s="132">
        <f>[6]Supplybp_2020!F17</f>
        <v>0</v>
      </c>
      <c r="F17" s="132">
        <f>[6]Supplybp_2020!G17</f>
        <v>0</v>
      </c>
      <c r="G17" s="132">
        <f>[6]Supplybp_2020!H17</f>
        <v>2.7589855754673218</v>
      </c>
      <c r="H17" s="132">
        <f>[6]Supplybp_2020!I17</f>
        <v>12.615559232089995</v>
      </c>
      <c r="I17" s="132">
        <f>[6]Supplybp_2020!J17</f>
        <v>0</v>
      </c>
      <c r="J17" s="132">
        <f>[6]Supplybp_2020!K17</f>
        <v>6900.1941022177061</v>
      </c>
      <c r="K17" s="132">
        <f>[6]Supplybp_2020!L17</f>
        <v>45.830195457509802</v>
      </c>
      <c r="L17" s="132">
        <f>[6]Supplybp_2020!M17</f>
        <v>0</v>
      </c>
      <c r="M17" s="132">
        <f>[6]Supplybp_2020!N17</f>
        <v>0</v>
      </c>
      <c r="N17" s="132">
        <f>[6]Supplybp_2020!O17</f>
        <v>34.771361844799976</v>
      </c>
      <c r="O17" s="132">
        <f>[6]Supplybp_2020!P17</f>
        <v>0</v>
      </c>
      <c r="P17" s="132">
        <f>[6]Supplybp_2020!Q17</f>
        <v>0</v>
      </c>
      <c r="Q17" s="132">
        <f>[6]Supplybp_2020!R17</f>
        <v>1111.2039766891533</v>
      </c>
      <c r="R17" s="132">
        <f>[6]Supplybp_2020!S17</f>
        <v>90.034397775078673</v>
      </c>
      <c r="S17" s="132">
        <f>[6]Supplybp_2020!T17</f>
        <v>0</v>
      </c>
      <c r="T17" s="132">
        <f>[6]Supplybp_2020!U17</f>
        <v>0</v>
      </c>
      <c r="U17" s="132">
        <f>[6]Supplybp_2020!V17</f>
        <v>2.0668707158983213</v>
      </c>
      <c r="V17" s="132">
        <f>[6]Supplybp_2020!W17</f>
        <v>0</v>
      </c>
      <c r="W17" s="132">
        <f>[6]Supplybp_2020!X17</f>
        <v>0</v>
      </c>
      <c r="X17" s="132">
        <f>[6]Supplybp_2020!Y17</f>
        <v>0</v>
      </c>
      <c r="Y17" s="132">
        <f>[6]Supplybp_2020!Z17</f>
        <v>0</v>
      </c>
      <c r="Z17" s="132">
        <f>[6]Supplybp_2020!AA17</f>
        <v>0</v>
      </c>
      <c r="AA17" s="132">
        <f>[6]Supplybp_2020!AB17</f>
        <v>0</v>
      </c>
      <c r="AB17" s="132">
        <f>[6]Supplybp_2020!AC17</f>
        <v>0</v>
      </c>
      <c r="AC17" s="132">
        <f>[6]Supplybp_2020!AD17</f>
        <v>0</v>
      </c>
      <c r="AD17" s="132">
        <f>[6]Supplybp_2020!AE17</f>
        <v>0</v>
      </c>
      <c r="AE17" s="132">
        <f>[6]Supplybp_2020!AF17</f>
        <v>0</v>
      </c>
      <c r="AF17" s="132">
        <f>[6]Supplybp_2020!AG17</f>
        <v>0</v>
      </c>
      <c r="AG17" s="132">
        <f>[6]Supplybp_2020!AH17</f>
        <v>0</v>
      </c>
      <c r="AH17" s="132">
        <f>[6]Supplybp_2020!AI17</f>
        <v>0</v>
      </c>
      <c r="AI17" s="132">
        <f>[6]Supplybp_2020!AJ17</f>
        <v>0</v>
      </c>
      <c r="AJ17" s="132">
        <f>[6]Supplybp_2020!AK17</f>
        <v>0</v>
      </c>
      <c r="AK17" s="132">
        <f>[6]Supplybp_2020!AL17</f>
        <v>0</v>
      </c>
      <c r="AL17" s="132">
        <f>[6]Supplybp_2020!AM17</f>
        <v>0</v>
      </c>
      <c r="AM17" s="114">
        <f t="shared" si="0"/>
        <v>8199.4754495077032</v>
      </c>
      <c r="AN17" s="134">
        <f>[6]Supplybp_2020!AO17</f>
        <v>62751.326302300258</v>
      </c>
      <c r="AO17" s="114">
        <f t="shared" si="1"/>
        <v>70950.801751807958</v>
      </c>
      <c r="AP17" s="134">
        <f>[6]Supplybp_2020!AQ17</f>
        <v>30034.32214266478</v>
      </c>
      <c r="AQ17" s="134">
        <f>[6]Supplybp_2020!AR17</f>
        <v>7668.7215495007704</v>
      </c>
      <c r="AR17" s="138">
        <f t="shared" si="2"/>
        <v>108653.84544397351</v>
      </c>
      <c r="AU17" s="130"/>
      <c r="AV17" s="130"/>
    </row>
    <row r="18" spans="1:48">
      <c r="A18" s="37" t="s">
        <v>140</v>
      </c>
      <c r="B18" s="23" t="s">
        <v>142</v>
      </c>
      <c r="C18" s="105" t="s">
        <v>141</v>
      </c>
      <c r="D18" s="132">
        <f>[6]Supplybp_2020!E18</f>
        <v>0</v>
      </c>
      <c r="E18" s="132">
        <f>[6]Supplybp_2020!F18</f>
        <v>1942.1248124542483</v>
      </c>
      <c r="F18" s="132">
        <f>[6]Supplybp_2020!G18</f>
        <v>12.847077197783983</v>
      </c>
      <c r="G18" s="132">
        <f>[6]Supplybp_2020!H18</f>
        <v>5.0496063294175677</v>
      </c>
      <c r="H18" s="132">
        <f>[6]Supplybp_2020!I18</f>
        <v>0.51686693066108336</v>
      </c>
      <c r="I18" s="132">
        <f>[6]Supplybp_2020!J18</f>
        <v>0</v>
      </c>
      <c r="J18" s="132">
        <f>[6]Supplybp_2020!K18</f>
        <v>1042.027818542819</v>
      </c>
      <c r="K18" s="132">
        <f>[6]Supplybp_2020!L18</f>
        <v>39977.17439695869</v>
      </c>
      <c r="L18" s="132">
        <f>[6]Supplybp_2020!M18</f>
        <v>4238.0920757930644</v>
      </c>
      <c r="M18" s="132">
        <f>[6]Supplybp_2020!N18</f>
        <v>5.7873532356321347</v>
      </c>
      <c r="N18" s="132">
        <f>[6]Supplybp_2020!O18</f>
        <v>32.007995979889621</v>
      </c>
      <c r="O18" s="132">
        <f>[6]Supplybp_2020!P18</f>
        <v>0</v>
      </c>
      <c r="P18" s="132">
        <f>[6]Supplybp_2020!Q18</f>
        <v>0</v>
      </c>
      <c r="Q18" s="132">
        <f>[6]Supplybp_2020!R18</f>
        <v>4490.7399651913347</v>
      </c>
      <c r="R18" s="132">
        <f>[6]Supplybp_2020!S18</f>
        <v>38043.906555361842</v>
      </c>
      <c r="S18" s="132">
        <f>[6]Supplybp_2020!T18</f>
        <v>0</v>
      </c>
      <c r="T18" s="132">
        <f>[6]Supplybp_2020!U18</f>
        <v>5.0537087128392866</v>
      </c>
      <c r="U18" s="132">
        <f>[6]Supplybp_2020!V18</f>
        <v>1679.0229417264293</v>
      </c>
      <c r="V18" s="132">
        <f>[6]Supplybp_2020!W18</f>
        <v>0</v>
      </c>
      <c r="W18" s="132">
        <f>[6]Supplybp_2020!X18</f>
        <v>0</v>
      </c>
      <c r="X18" s="132">
        <f>[6]Supplybp_2020!Y18</f>
        <v>0</v>
      </c>
      <c r="Y18" s="132">
        <f>[6]Supplybp_2020!Z18</f>
        <v>0</v>
      </c>
      <c r="Z18" s="132">
        <f>[6]Supplybp_2020!AA18</f>
        <v>0</v>
      </c>
      <c r="AA18" s="132">
        <f>[6]Supplybp_2020!AB18</f>
        <v>0</v>
      </c>
      <c r="AB18" s="132">
        <f>[6]Supplybp_2020!AC18</f>
        <v>0</v>
      </c>
      <c r="AC18" s="132">
        <f>[6]Supplybp_2020!AD18</f>
        <v>0</v>
      </c>
      <c r="AD18" s="132">
        <f>[6]Supplybp_2020!AE18</f>
        <v>0</v>
      </c>
      <c r="AE18" s="132">
        <f>[6]Supplybp_2020!AF18</f>
        <v>186.52798501855003</v>
      </c>
      <c r="AF18" s="132">
        <f>[6]Supplybp_2020!AG18</f>
        <v>16.019747595426807</v>
      </c>
      <c r="AG18" s="132">
        <f>[6]Supplybp_2020!AH18</f>
        <v>0</v>
      </c>
      <c r="AH18" s="132">
        <f>[6]Supplybp_2020!AI18</f>
        <v>0</v>
      </c>
      <c r="AI18" s="132">
        <f>[6]Supplybp_2020!AJ18</f>
        <v>0</v>
      </c>
      <c r="AJ18" s="132">
        <f>[6]Supplybp_2020!AK18</f>
        <v>0</v>
      </c>
      <c r="AK18" s="132">
        <f>[6]Supplybp_2020!AL18</f>
        <v>0</v>
      </c>
      <c r="AL18" s="132">
        <f>[6]Supplybp_2020!AM18</f>
        <v>7.0753187425504072</v>
      </c>
      <c r="AM18" s="114">
        <f t="shared" si="0"/>
        <v>91683.974225771177</v>
      </c>
      <c r="AN18" s="134">
        <f>[6]Supplybp_2020!AO18</f>
        <v>32899.14901591657</v>
      </c>
      <c r="AO18" s="114">
        <f t="shared" si="1"/>
        <v>124583.12324168775</v>
      </c>
      <c r="AP18" s="134">
        <f>[6]Supplybp_2020!AQ18</f>
        <v>37191.886716174609</v>
      </c>
      <c r="AQ18" s="134">
        <f>[6]Supplybp_2020!AR18</f>
        <v>10255.83650595455</v>
      </c>
      <c r="AR18" s="138">
        <f t="shared" si="2"/>
        <v>172030.84646381691</v>
      </c>
      <c r="AU18" s="130"/>
      <c r="AV18" s="130"/>
    </row>
    <row r="19" spans="1:48">
      <c r="A19" s="37" t="s">
        <v>143</v>
      </c>
      <c r="B19" s="23" t="s">
        <v>145</v>
      </c>
      <c r="C19" s="105" t="s">
        <v>144</v>
      </c>
      <c r="D19" s="132">
        <f>[6]Supplybp_2020!E19</f>
        <v>0</v>
      </c>
      <c r="E19" s="132">
        <f>[6]Supplybp_2020!F19</f>
        <v>447.58400722425682</v>
      </c>
      <c r="F19" s="132">
        <f>[6]Supplybp_2020!G19</f>
        <v>0</v>
      </c>
      <c r="G19" s="132">
        <f>[6]Supplybp_2020!H19</f>
        <v>187.25865789189635</v>
      </c>
      <c r="H19" s="132">
        <f>[6]Supplybp_2020!I19</f>
        <v>1086.949003740373</v>
      </c>
      <c r="I19" s="132">
        <f>[6]Supplybp_2020!J19</f>
        <v>0</v>
      </c>
      <c r="J19" s="132">
        <f>[6]Supplybp_2020!K19</f>
        <v>127.38726388054022</v>
      </c>
      <c r="K19" s="132">
        <f>[6]Supplybp_2020!L19</f>
        <v>295.97341678531933</v>
      </c>
      <c r="L19" s="132">
        <f>[6]Supplybp_2020!M19</f>
        <v>44854.504836576984</v>
      </c>
      <c r="M19" s="132">
        <f>[6]Supplybp_2020!N19</f>
        <v>568.60359716536686</v>
      </c>
      <c r="N19" s="132">
        <f>[6]Supplybp_2020!O19</f>
        <v>1620.2903073722127</v>
      </c>
      <c r="O19" s="132">
        <f>[6]Supplybp_2020!P19</f>
        <v>0</v>
      </c>
      <c r="P19" s="132">
        <f>[6]Supplybp_2020!Q19</f>
        <v>0</v>
      </c>
      <c r="Q19" s="132">
        <f>[6]Supplybp_2020!R19</f>
        <v>0</v>
      </c>
      <c r="R19" s="132">
        <f>[6]Supplybp_2020!S19</f>
        <v>470.12808678623321</v>
      </c>
      <c r="S19" s="132">
        <f>[6]Supplybp_2020!T19</f>
        <v>0</v>
      </c>
      <c r="T19" s="132">
        <f>[6]Supplybp_2020!U19</f>
        <v>11.205172144855597</v>
      </c>
      <c r="U19" s="132">
        <f>[6]Supplybp_2020!V19</f>
        <v>6.7831160265090107</v>
      </c>
      <c r="V19" s="132">
        <f>[6]Supplybp_2020!W19</f>
        <v>0</v>
      </c>
      <c r="W19" s="132">
        <f>[6]Supplybp_2020!X19</f>
        <v>0</v>
      </c>
      <c r="X19" s="132">
        <f>[6]Supplybp_2020!Y19</f>
        <v>0</v>
      </c>
      <c r="Y19" s="132">
        <f>[6]Supplybp_2020!Z19</f>
        <v>172.11205242070918</v>
      </c>
      <c r="Z19" s="132">
        <f>[6]Supplybp_2020!AA19</f>
        <v>0</v>
      </c>
      <c r="AA19" s="132">
        <f>[6]Supplybp_2020!AB19</f>
        <v>0</v>
      </c>
      <c r="AB19" s="132">
        <f>[6]Supplybp_2020!AC19</f>
        <v>0</v>
      </c>
      <c r="AC19" s="132">
        <f>[6]Supplybp_2020!AD19</f>
        <v>0</v>
      </c>
      <c r="AD19" s="132">
        <f>[6]Supplybp_2020!AE19</f>
        <v>0</v>
      </c>
      <c r="AE19" s="132">
        <f>[6]Supplybp_2020!AF19</f>
        <v>0</v>
      </c>
      <c r="AF19" s="132">
        <f>[6]Supplybp_2020!AG19</f>
        <v>0</v>
      </c>
      <c r="AG19" s="132">
        <f>[6]Supplybp_2020!AH19</f>
        <v>0</v>
      </c>
      <c r="AH19" s="132">
        <f>[6]Supplybp_2020!AI19</f>
        <v>0</v>
      </c>
      <c r="AI19" s="132">
        <f>[6]Supplybp_2020!AJ19</f>
        <v>0</v>
      </c>
      <c r="AJ19" s="132">
        <f>[6]Supplybp_2020!AK19</f>
        <v>0</v>
      </c>
      <c r="AK19" s="132">
        <f>[6]Supplybp_2020!AL19</f>
        <v>0</v>
      </c>
      <c r="AL19" s="132">
        <f>[6]Supplybp_2020!AM19</f>
        <v>28.722328645695711</v>
      </c>
      <c r="AM19" s="114">
        <f t="shared" si="0"/>
        <v>49877.501846660954</v>
      </c>
      <c r="AN19" s="134">
        <f>[6]Supplybp_2020!AO19</f>
        <v>38638.35806622004</v>
      </c>
      <c r="AO19" s="114">
        <f t="shared" si="1"/>
        <v>88515.859912880987</v>
      </c>
      <c r="AP19" s="134">
        <f>[6]Supplybp_2020!AQ19</f>
        <v>14487.121453037795</v>
      </c>
      <c r="AQ19" s="134">
        <f>[6]Supplybp_2020!AR19</f>
        <v>9214.736933577562</v>
      </c>
      <c r="AR19" s="138">
        <f t="shared" si="2"/>
        <v>112217.71829949634</v>
      </c>
      <c r="AU19" s="130"/>
      <c r="AV19" s="130"/>
    </row>
    <row r="20" spans="1:48">
      <c r="A20" s="37" t="s">
        <v>268</v>
      </c>
      <c r="B20" s="23" t="s">
        <v>269</v>
      </c>
      <c r="C20" s="105" t="s">
        <v>270</v>
      </c>
      <c r="D20" s="132">
        <f>[6]Supplybp_2020!E20</f>
        <v>0</v>
      </c>
      <c r="E20" s="132">
        <f>[6]Supplybp_2020!F20</f>
        <v>0</v>
      </c>
      <c r="F20" s="132">
        <f>[6]Supplybp_2020!G20</f>
        <v>0</v>
      </c>
      <c r="G20" s="132">
        <f>[6]Supplybp_2020!H20</f>
        <v>324.31256183066085</v>
      </c>
      <c r="H20" s="132">
        <f>[6]Supplybp_2020!I20</f>
        <v>0</v>
      </c>
      <c r="I20" s="132">
        <f>[6]Supplybp_2020!J20</f>
        <v>0</v>
      </c>
      <c r="J20" s="132">
        <f>[6]Supplybp_2020!K20</f>
        <v>184.72427135317139</v>
      </c>
      <c r="K20" s="132">
        <f>[6]Supplybp_2020!L20</f>
        <v>343.31770759687731</v>
      </c>
      <c r="L20" s="132">
        <f>[6]Supplybp_2020!M20</f>
        <v>225.16039484566733</v>
      </c>
      <c r="M20" s="132">
        <f>[6]Supplybp_2020!N20</f>
        <v>5159.0243583824958</v>
      </c>
      <c r="N20" s="132">
        <f>[6]Supplybp_2020!O20</f>
        <v>11.960456219320779</v>
      </c>
      <c r="O20" s="132">
        <f>[6]Supplybp_2020!P20</f>
        <v>0</v>
      </c>
      <c r="P20" s="132">
        <f>[6]Supplybp_2020!Q20</f>
        <v>0</v>
      </c>
      <c r="Q20" s="132">
        <f>[6]Supplybp_2020!R20</f>
        <v>0</v>
      </c>
      <c r="R20" s="132">
        <f>[6]Supplybp_2020!S20</f>
        <v>0</v>
      </c>
      <c r="S20" s="132">
        <f>[6]Supplybp_2020!T20</f>
        <v>0</v>
      </c>
      <c r="T20" s="132">
        <f>[6]Supplybp_2020!U20</f>
        <v>0</v>
      </c>
      <c r="U20" s="132">
        <f>[6]Supplybp_2020!V20</f>
        <v>0</v>
      </c>
      <c r="V20" s="132">
        <f>[6]Supplybp_2020!W20</f>
        <v>0</v>
      </c>
      <c r="W20" s="132">
        <f>[6]Supplybp_2020!X20</f>
        <v>0</v>
      </c>
      <c r="X20" s="132">
        <f>[6]Supplybp_2020!Y20</f>
        <v>0</v>
      </c>
      <c r="Y20" s="132">
        <f>[6]Supplybp_2020!Z20</f>
        <v>0</v>
      </c>
      <c r="Z20" s="132">
        <f>[6]Supplybp_2020!AA20</f>
        <v>0</v>
      </c>
      <c r="AA20" s="132">
        <f>[6]Supplybp_2020!AB20</f>
        <v>0</v>
      </c>
      <c r="AB20" s="132">
        <f>[6]Supplybp_2020!AC20</f>
        <v>1445.1159768005527</v>
      </c>
      <c r="AC20" s="132">
        <f>[6]Supplybp_2020!AD20</f>
        <v>0</v>
      </c>
      <c r="AD20" s="132">
        <f>[6]Supplybp_2020!AE20</f>
        <v>0</v>
      </c>
      <c r="AE20" s="132">
        <f>[6]Supplybp_2020!AF20</f>
        <v>0</v>
      </c>
      <c r="AF20" s="132">
        <f>[6]Supplybp_2020!AG20</f>
        <v>0</v>
      </c>
      <c r="AG20" s="132">
        <f>[6]Supplybp_2020!AH20</f>
        <v>0</v>
      </c>
      <c r="AH20" s="132">
        <f>[6]Supplybp_2020!AI20</f>
        <v>0</v>
      </c>
      <c r="AI20" s="132">
        <f>[6]Supplybp_2020!AJ20</f>
        <v>0</v>
      </c>
      <c r="AJ20" s="132">
        <f>[6]Supplybp_2020!AK20</f>
        <v>0</v>
      </c>
      <c r="AK20" s="132">
        <f>[6]Supplybp_2020!AL20</f>
        <v>0</v>
      </c>
      <c r="AL20" s="132">
        <f>[6]Supplybp_2020!AM20</f>
        <v>0</v>
      </c>
      <c r="AM20" s="114">
        <f t="shared" si="0"/>
        <v>7693.6157270287467</v>
      </c>
      <c r="AN20" s="134">
        <f>[6]Supplybp_2020!AO20</f>
        <v>123933.97657460251</v>
      </c>
      <c r="AO20" s="114">
        <f t="shared" si="1"/>
        <v>131627.59230163126</v>
      </c>
      <c r="AP20" s="134">
        <f>[6]Supplybp_2020!AQ20</f>
        <v>32729.479309771861</v>
      </c>
      <c r="AQ20" s="134">
        <f>[6]Supplybp_2020!AR20</f>
        <v>24229.267050932522</v>
      </c>
      <c r="AR20" s="138">
        <f t="shared" si="2"/>
        <v>188586.33866233565</v>
      </c>
      <c r="AU20" s="130"/>
      <c r="AV20" s="130"/>
    </row>
    <row r="21" spans="1:48">
      <c r="A21" s="37" t="s">
        <v>146</v>
      </c>
      <c r="B21" s="23" t="s">
        <v>148</v>
      </c>
      <c r="C21" s="105" t="s">
        <v>147</v>
      </c>
      <c r="D21" s="132">
        <f>[6]Supplybp_2020!E21</f>
        <v>0</v>
      </c>
      <c r="E21" s="132">
        <f>[6]Supplybp_2020!F21</f>
        <v>2.404388693207725</v>
      </c>
      <c r="F21" s="132">
        <f>[6]Supplybp_2020!G21</f>
        <v>0</v>
      </c>
      <c r="G21" s="132">
        <f>[6]Supplybp_2020!H21</f>
        <v>123.25718876938538</v>
      </c>
      <c r="H21" s="132">
        <f>[6]Supplybp_2020!I21</f>
        <v>575.89018061726097</v>
      </c>
      <c r="I21" s="132">
        <f>[6]Supplybp_2020!J21</f>
        <v>0</v>
      </c>
      <c r="J21" s="132">
        <f>[6]Supplybp_2020!K21</f>
        <v>0</v>
      </c>
      <c r="K21" s="132">
        <f>[6]Supplybp_2020!L21</f>
        <v>1110.2447304017396</v>
      </c>
      <c r="L21" s="132">
        <f>[6]Supplybp_2020!M21</f>
        <v>257.65422505400852</v>
      </c>
      <c r="M21" s="132">
        <f>[6]Supplybp_2020!N21</f>
        <v>647.63927098921113</v>
      </c>
      <c r="N21" s="132">
        <f>[6]Supplybp_2020!O21</f>
        <v>14524.720988719218</v>
      </c>
      <c r="O21" s="132">
        <f>[6]Supplybp_2020!P21</f>
        <v>0</v>
      </c>
      <c r="P21" s="132">
        <f>[6]Supplybp_2020!Q21</f>
        <v>0</v>
      </c>
      <c r="Q21" s="132">
        <f>[6]Supplybp_2020!R21</f>
        <v>3557.27063300074</v>
      </c>
      <c r="R21" s="132">
        <f>[6]Supplybp_2020!S21</f>
        <v>0</v>
      </c>
      <c r="S21" s="132">
        <f>[6]Supplybp_2020!T21</f>
        <v>5.0413206577321272</v>
      </c>
      <c r="T21" s="132">
        <f>[6]Supplybp_2020!U21</f>
        <v>14.858040252827116</v>
      </c>
      <c r="U21" s="132">
        <f>[6]Supplybp_2020!V21</f>
        <v>53.14639682775362</v>
      </c>
      <c r="V21" s="132">
        <f>[6]Supplybp_2020!W21</f>
        <v>24.648496482058462</v>
      </c>
      <c r="W21" s="132">
        <f>[6]Supplybp_2020!X21</f>
        <v>0</v>
      </c>
      <c r="X21" s="132">
        <f>[6]Supplybp_2020!Y21</f>
        <v>0</v>
      </c>
      <c r="Y21" s="132">
        <f>[6]Supplybp_2020!Z21</f>
        <v>0</v>
      </c>
      <c r="Z21" s="132">
        <f>[6]Supplybp_2020!AA21</f>
        <v>0</v>
      </c>
      <c r="AA21" s="132">
        <f>[6]Supplybp_2020!AB21</f>
        <v>0</v>
      </c>
      <c r="AB21" s="132">
        <f>[6]Supplybp_2020!AC21</f>
        <v>0</v>
      </c>
      <c r="AC21" s="132">
        <f>[6]Supplybp_2020!AD21</f>
        <v>0</v>
      </c>
      <c r="AD21" s="132">
        <f>[6]Supplybp_2020!AE21</f>
        <v>0</v>
      </c>
      <c r="AE21" s="132">
        <f>[6]Supplybp_2020!AF21</f>
        <v>0</v>
      </c>
      <c r="AF21" s="132">
        <f>[6]Supplybp_2020!AG21</f>
        <v>0</v>
      </c>
      <c r="AG21" s="132">
        <f>[6]Supplybp_2020!AH21</f>
        <v>0</v>
      </c>
      <c r="AH21" s="132">
        <f>[6]Supplybp_2020!AI21</f>
        <v>0</v>
      </c>
      <c r="AI21" s="132">
        <f>[6]Supplybp_2020!AJ21</f>
        <v>0</v>
      </c>
      <c r="AJ21" s="132">
        <f>[6]Supplybp_2020!AK21</f>
        <v>0</v>
      </c>
      <c r="AK21" s="132">
        <f>[6]Supplybp_2020!AL21</f>
        <v>0</v>
      </c>
      <c r="AL21" s="132">
        <f>[6]Supplybp_2020!AM21</f>
        <v>446.15147008332104</v>
      </c>
      <c r="AM21" s="114">
        <f t="shared" si="0"/>
        <v>21342.927330548464</v>
      </c>
      <c r="AN21" s="134">
        <f>[6]Supplybp_2020!AO21</f>
        <v>14301.895431463172</v>
      </c>
      <c r="AO21" s="114">
        <f t="shared" si="1"/>
        <v>35644.822762011638</v>
      </c>
      <c r="AP21" s="134">
        <f>[6]Supplybp_2020!AQ21</f>
        <v>15447.298140730934</v>
      </c>
      <c r="AQ21" s="134">
        <f>[6]Supplybp_2020!AR21</f>
        <v>3192.5490741482654</v>
      </c>
      <c r="AR21" s="138">
        <f t="shared" si="2"/>
        <v>54284.669976890837</v>
      </c>
      <c r="AU21" s="130"/>
      <c r="AV21" s="130"/>
    </row>
    <row r="22" spans="1:48">
      <c r="A22" s="37" t="s">
        <v>149</v>
      </c>
      <c r="B22" s="23" t="s">
        <v>151</v>
      </c>
      <c r="C22" s="105" t="s">
        <v>150</v>
      </c>
      <c r="D22" s="132">
        <f>[6]Supplybp_2020!E22</f>
        <v>0</v>
      </c>
      <c r="E22" s="132">
        <f>[6]Supplybp_2020!F22</f>
        <v>0</v>
      </c>
      <c r="F22" s="132">
        <f>[6]Supplybp_2020!G22</f>
        <v>0</v>
      </c>
      <c r="G22" s="132">
        <f>[6]Supplybp_2020!H22</f>
        <v>0</v>
      </c>
      <c r="H22" s="132">
        <f>[6]Supplybp_2020!I22</f>
        <v>0</v>
      </c>
      <c r="I22" s="132">
        <f>[6]Supplybp_2020!J22</f>
        <v>0</v>
      </c>
      <c r="J22" s="132">
        <f>[6]Supplybp_2020!K22</f>
        <v>0</v>
      </c>
      <c r="K22" s="132">
        <f>[6]Supplybp_2020!L22</f>
        <v>0</v>
      </c>
      <c r="L22" s="132">
        <f>[6]Supplybp_2020!M22</f>
        <v>2746.4129546339545</v>
      </c>
      <c r="M22" s="132">
        <f>[6]Supplybp_2020!N22</f>
        <v>0</v>
      </c>
      <c r="N22" s="132">
        <f>[6]Supplybp_2020!O22</f>
        <v>0</v>
      </c>
      <c r="O22" s="132">
        <f>[6]Supplybp_2020!P22</f>
        <v>34363.083405124926</v>
      </c>
      <c r="P22" s="132">
        <f>[6]Supplybp_2020!Q22</f>
        <v>0</v>
      </c>
      <c r="Q22" s="132">
        <f>[6]Supplybp_2020!R22</f>
        <v>0</v>
      </c>
      <c r="R22" s="132">
        <f>[6]Supplybp_2020!S22</f>
        <v>11190.778014825883</v>
      </c>
      <c r="S22" s="132">
        <f>[6]Supplybp_2020!T22</f>
        <v>0</v>
      </c>
      <c r="T22" s="132">
        <f>[6]Supplybp_2020!U22</f>
        <v>0</v>
      </c>
      <c r="U22" s="132">
        <f>[6]Supplybp_2020!V22</f>
        <v>1.1039245241354347</v>
      </c>
      <c r="V22" s="132">
        <f>[6]Supplybp_2020!W22</f>
        <v>0</v>
      </c>
      <c r="W22" s="132">
        <f>[6]Supplybp_2020!X22</f>
        <v>0</v>
      </c>
      <c r="X22" s="132">
        <f>[6]Supplybp_2020!Y22</f>
        <v>0</v>
      </c>
      <c r="Y22" s="132">
        <f>[6]Supplybp_2020!Z22</f>
        <v>8.3621762520598875</v>
      </c>
      <c r="Z22" s="132">
        <f>[6]Supplybp_2020!AA22</f>
        <v>0</v>
      </c>
      <c r="AA22" s="132">
        <f>[6]Supplybp_2020!AB22</f>
        <v>0</v>
      </c>
      <c r="AB22" s="132">
        <f>[6]Supplybp_2020!AC22</f>
        <v>0</v>
      </c>
      <c r="AC22" s="132">
        <f>[6]Supplybp_2020!AD22</f>
        <v>0</v>
      </c>
      <c r="AD22" s="132">
        <f>[6]Supplybp_2020!AE22</f>
        <v>0</v>
      </c>
      <c r="AE22" s="132">
        <f>[6]Supplybp_2020!AF22</f>
        <v>0</v>
      </c>
      <c r="AF22" s="132">
        <f>[6]Supplybp_2020!AG22</f>
        <v>24.173824714789426</v>
      </c>
      <c r="AG22" s="132">
        <f>[6]Supplybp_2020!AH22</f>
        <v>19.436997460191172</v>
      </c>
      <c r="AH22" s="132">
        <f>[6]Supplybp_2020!AI22</f>
        <v>0</v>
      </c>
      <c r="AI22" s="132">
        <f>[6]Supplybp_2020!AJ22</f>
        <v>0</v>
      </c>
      <c r="AJ22" s="132">
        <f>[6]Supplybp_2020!AK22</f>
        <v>0</v>
      </c>
      <c r="AK22" s="132">
        <f>[6]Supplybp_2020!AL22</f>
        <v>29.74076506135863</v>
      </c>
      <c r="AL22" s="132">
        <f>[6]Supplybp_2020!AM22</f>
        <v>0</v>
      </c>
      <c r="AM22" s="114">
        <f t="shared" si="0"/>
        <v>48383.092062597301</v>
      </c>
      <c r="AN22" s="134">
        <f>[6]Supplybp_2020!AO22</f>
        <v>13045.649601837247</v>
      </c>
      <c r="AO22" s="114">
        <f t="shared" si="1"/>
        <v>61428.74166443455</v>
      </c>
      <c r="AP22" s="134">
        <f>[6]Supplybp_2020!AQ22</f>
        <v>2237.3757836213886</v>
      </c>
      <c r="AQ22" s="134">
        <f>[6]Supplybp_2020!AR22</f>
        <v>11078.873133697538</v>
      </c>
      <c r="AR22" s="138">
        <f t="shared" si="2"/>
        <v>74744.990581753475</v>
      </c>
      <c r="AU22" s="130"/>
      <c r="AV22" s="130"/>
    </row>
    <row r="23" spans="1:48">
      <c r="A23" s="37" t="s">
        <v>152</v>
      </c>
      <c r="B23" s="23" t="s">
        <v>154</v>
      </c>
      <c r="C23" s="105" t="s">
        <v>153</v>
      </c>
      <c r="D23" s="132">
        <f>[6]Supplybp_2020!E23</f>
        <v>0</v>
      </c>
      <c r="E23" s="132">
        <f>[6]Supplybp_2020!F23</f>
        <v>0</v>
      </c>
      <c r="F23" s="132">
        <f>[6]Supplybp_2020!G23</f>
        <v>31.431598550535476</v>
      </c>
      <c r="G23" s="132">
        <f>[6]Supplybp_2020!H23</f>
        <v>0</v>
      </c>
      <c r="H23" s="132">
        <f>[6]Supplybp_2020!I23</f>
        <v>0</v>
      </c>
      <c r="I23" s="132">
        <f>[6]Supplybp_2020!J23</f>
        <v>0</v>
      </c>
      <c r="J23" s="132">
        <f>[6]Supplybp_2020!K23</f>
        <v>0</v>
      </c>
      <c r="K23" s="132">
        <f>[6]Supplybp_2020!L23</f>
        <v>0</v>
      </c>
      <c r="L23" s="132">
        <f>[6]Supplybp_2020!M23</f>
        <v>0</v>
      </c>
      <c r="M23" s="132">
        <f>[6]Supplybp_2020!N23</f>
        <v>0</v>
      </c>
      <c r="N23" s="132">
        <f>[6]Supplybp_2020!O23</f>
        <v>0</v>
      </c>
      <c r="O23" s="132">
        <f>[6]Supplybp_2020!P23</f>
        <v>0</v>
      </c>
      <c r="P23" s="132">
        <f>[6]Supplybp_2020!Q23</f>
        <v>11793.237081982837</v>
      </c>
      <c r="Q23" s="132">
        <f>[6]Supplybp_2020!R23</f>
        <v>2335.5720435930029</v>
      </c>
      <c r="R23" s="132">
        <f>[6]Supplybp_2020!S23</f>
        <v>26.093682926132814</v>
      </c>
      <c r="S23" s="132">
        <f>[6]Supplybp_2020!T23</f>
        <v>0</v>
      </c>
      <c r="T23" s="132">
        <f>[6]Supplybp_2020!U23</f>
        <v>0</v>
      </c>
      <c r="U23" s="132">
        <f>[6]Supplybp_2020!V23</f>
        <v>6.06649461328717</v>
      </c>
      <c r="V23" s="132">
        <f>[6]Supplybp_2020!W23</f>
        <v>0</v>
      </c>
      <c r="W23" s="132">
        <f>[6]Supplybp_2020!X23</f>
        <v>0</v>
      </c>
      <c r="X23" s="132">
        <f>[6]Supplybp_2020!Y23</f>
        <v>0</v>
      </c>
      <c r="Y23" s="132">
        <f>[6]Supplybp_2020!Z23</f>
        <v>0</v>
      </c>
      <c r="Z23" s="132">
        <f>[6]Supplybp_2020!AA23</f>
        <v>0</v>
      </c>
      <c r="AA23" s="132">
        <f>[6]Supplybp_2020!AB23</f>
        <v>0</v>
      </c>
      <c r="AB23" s="132">
        <f>[6]Supplybp_2020!AC23</f>
        <v>0</v>
      </c>
      <c r="AC23" s="132">
        <f>[6]Supplybp_2020!AD23</f>
        <v>0</v>
      </c>
      <c r="AD23" s="132">
        <f>[6]Supplybp_2020!AE23</f>
        <v>0</v>
      </c>
      <c r="AE23" s="132">
        <f>[6]Supplybp_2020!AF23</f>
        <v>0</v>
      </c>
      <c r="AF23" s="132">
        <f>[6]Supplybp_2020!AG23</f>
        <v>0</v>
      </c>
      <c r="AG23" s="132">
        <f>[6]Supplybp_2020!AH23</f>
        <v>0</v>
      </c>
      <c r="AH23" s="132">
        <f>[6]Supplybp_2020!AI23</f>
        <v>68.016503592308183</v>
      </c>
      <c r="AI23" s="132">
        <f>[6]Supplybp_2020!AJ23</f>
        <v>0</v>
      </c>
      <c r="AJ23" s="132">
        <f>[6]Supplybp_2020!AK23</f>
        <v>0</v>
      </c>
      <c r="AK23" s="132">
        <f>[6]Supplybp_2020!AL23</f>
        <v>0</v>
      </c>
      <c r="AL23" s="132">
        <f>[6]Supplybp_2020!AM23</f>
        <v>0</v>
      </c>
      <c r="AM23" s="114">
        <f t="shared" si="0"/>
        <v>14260.417405258106</v>
      </c>
      <c r="AN23" s="134">
        <f>[6]Supplybp_2020!AO23</f>
        <v>0</v>
      </c>
      <c r="AO23" s="114">
        <f t="shared" si="1"/>
        <v>14260.417405258106</v>
      </c>
      <c r="AP23" s="134">
        <f>[6]Supplybp_2020!AQ23</f>
        <v>2058.5678634922533</v>
      </c>
      <c r="AQ23" s="134">
        <f>[6]Supplybp_2020!AR23</f>
        <v>-253.82074407098662</v>
      </c>
      <c r="AR23" s="138">
        <f t="shared" si="2"/>
        <v>16065.164524679372</v>
      </c>
      <c r="AU23" s="130"/>
      <c r="AV23" s="130"/>
    </row>
    <row r="24" spans="1:48">
      <c r="A24" s="37" t="s">
        <v>155</v>
      </c>
      <c r="B24" s="23" t="s">
        <v>157</v>
      </c>
      <c r="C24" s="105" t="s">
        <v>156</v>
      </c>
      <c r="D24" s="132">
        <f>[6]Supplybp_2020!E24</f>
        <v>0</v>
      </c>
      <c r="E24" s="132">
        <f>[6]Supplybp_2020!F24</f>
        <v>0</v>
      </c>
      <c r="F24" s="132">
        <f>[6]Supplybp_2020!G24</f>
        <v>0</v>
      </c>
      <c r="G24" s="132">
        <f>[6]Supplybp_2020!H24</f>
        <v>0</v>
      </c>
      <c r="H24" s="132">
        <f>[6]Supplybp_2020!I24</f>
        <v>0</v>
      </c>
      <c r="I24" s="132">
        <f>[6]Supplybp_2020!J24</f>
        <v>0</v>
      </c>
      <c r="J24" s="132">
        <f>[6]Supplybp_2020!K24</f>
        <v>0</v>
      </c>
      <c r="K24" s="132">
        <f>[6]Supplybp_2020!L24</f>
        <v>0</v>
      </c>
      <c r="L24" s="132">
        <f>[6]Supplybp_2020!M24</f>
        <v>0</v>
      </c>
      <c r="M24" s="132">
        <f>[6]Supplybp_2020!N24</f>
        <v>0</v>
      </c>
      <c r="N24" s="132">
        <f>[6]Supplybp_2020!O24</f>
        <v>0</v>
      </c>
      <c r="O24" s="132">
        <f>[6]Supplybp_2020!P24</f>
        <v>0</v>
      </c>
      <c r="P24" s="132">
        <f>[6]Supplybp_2020!Q24</f>
        <v>95.403682103986</v>
      </c>
      <c r="Q24" s="132">
        <f>[6]Supplybp_2020!R24</f>
        <v>6146.8259936770946</v>
      </c>
      <c r="R24" s="132">
        <f>[6]Supplybp_2020!S24</f>
        <v>0</v>
      </c>
      <c r="S24" s="132">
        <f>[6]Supplybp_2020!T24</f>
        <v>0</v>
      </c>
      <c r="T24" s="132">
        <f>[6]Supplybp_2020!U24</f>
        <v>0</v>
      </c>
      <c r="U24" s="132">
        <f>[6]Supplybp_2020!V24</f>
        <v>0</v>
      </c>
      <c r="V24" s="132">
        <f>[6]Supplybp_2020!W24</f>
        <v>0</v>
      </c>
      <c r="W24" s="132">
        <f>[6]Supplybp_2020!X24</f>
        <v>0</v>
      </c>
      <c r="X24" s="132">
        <f>[6]Supplybp_2020!Y24</f>
        <v>0</v>
      </c>
      <c r="Y24" s="132">
        <f>[6]Supplybp_2020!Z24</f>
        <v>0</v>
      </c>
      <c r="Z24" s="132">
        <f>[6]Supplybp_2020!AA24</f>
        <v>0</v>
      </c>
      <c r="AA24" s="132">
        <f>[6]Supplybp_2020!AB24</f>
        <v>0</v>
      </c>
      <c r="AB24" s="132">
        <f>[6]Supplybp_2020!AC24</f>
        <v>0</v>
      </c>
      <c r="AC24" s="132">
        <f>[6]Supplybp_2020!AD24</f>
        <v>0</v>
      </c>
      <c r="AD24" s="132">
        <f>[6]Supplybp_2020!AE24</f>
        <v>0</v>
      </c>
      <c r="AE24" s="132">
        <f>[6]Supplybp_2020!AF24</f>
        <v>0</v>
      </c>
      <c r="AF24" s="132">
        <f>[6]Supplybp_2020!AG24</f>
        <v>0</v>
      </c>
      <c r="AG24" s="132">
        <f>[6]Supplybp_2020!AH24</f>
        <v>0</v>
      </c>
      <c r="AH24" s="132">
        <f>[6]Supplybp_2020!AI24</f>
        <v>0</v>
      </c>
      <c r="AI24" s="132">
        <f>[6]Supplybp_2020!AJ24</f>
        <v>0</v>
      </c>
      <c r="AJ24" s="132">
        <f>[6]Supplybp_2020!AK24</f>
        <v>0</v>
      </c>
      <c r="AK24" s="132">
        <f>[6]Supplybp_2020!AL24</f>
        <v>0</v>
      </c>
      <c r="AL24" s="132">
        <f>[6]Supplybp_2020!AM24</f>
        <v>0</v>
      </c>
      <c r="AM24" s="114">
        <f t="shared" si="0"/>
        <v>6242.2296757810809</v>
      </c>
      <c r="AN24" s="134">
        <f>[6]Supplybp_2020!AO24</f>
        <v>2329.2236129339949</v>
      </c>
      <c r="AO24" s="114">
        <f t="shared" si="1"/>
        <v>8571.4532887150763</v>
      </c>
      <c r="AP24" s="134">
        <f>[6]Supplybp_2020!AQ24</f>
        <v>2144.230891512515</v>
      </c>
      <c r="AQ24" s="134">
        <f>[6]Supplybp_2020!AR24</f>
        <v>665.15978382183073</v>
      </c>
      <c r="AR24" s="138">
        <f t="shared" si="2"/>
        <v>11380.843964049422</v>
      </c>
      <c r="AU24" s="130"/>
      <c r="AV24" s="130"/>
    </row>
    <row r="25" spans="1:48">
      <c r="A25" s="37" t="s">
        <v>158</v>
      </c>
      <c r="B25" s="23" t="s">
        <v>160</v>
      </c>
      <c r="C25" s="105" t="s">
        <v>159</v>
      </c>
      <c r="D25" s="132">
        <f>[6]Supplybp_2020!E25</f>
        <v>0</v>
      </c>
      <c r="E25" s="132">
        <f>[6]Supplybp_2020!F25</f>
        <v>1167.8950243061327</v>
      </c>
      <c r="F25" s="132">
        <f>[6]Supplybp_2020!G25</f>
        <v>0</v>
      </c>
      <c r="G25" s="132">
        <f>[6]Supplybp_2020!H25</f>
        <v>6.5878356625294208</v>
      </c>
      <c r="H25" s="132">
        <f>[6]Supplybp_2020!I25</f>
        <v>0</v>
      </c>
      <c r="I25" s="132">
        <f>[6]Supplybp_2020!J25</f>
        <v>0</v>
      </c>
      <c r="J25" s="132">
        <f>[6]Supplybp_2020!K25</f>
        <v>0</v>
      </c>
      <c r="K25" s="132">
        <f>[6]Supplybp_2020!L25</f>
        <v>641.89054352365372</v>
      </c>
      <c r="L25" s="132">
        <f>[6]Supplybp_2020!M25</f>
        <v>147.54523222899377</v>
      </c>
      <c r="M25" s="132">
        <f>[6]Supplybp_2020!N25</f>
        <v>0</v>
      </c>
      <c r="N25" s="132">
        <f>[6]Supplybp_2020!O25</f>
        <v>1322.6125309976708</v>
      </c>
      <c r="O25" s="132">
        <f>[6]Supplybp_2020!P25</f>
        <v>0</v>
      </c>
      <c r="P25" s="132">
        <f>[6]Supplybp_2020!Q25</f>
        <v>4.0899819574803811</v>
      </c>
      <c r="Q25" s="132">
        <f>[6]Supplybp_2020!R25</f>
        <v>0</v>
      </c>
      <c r="R25" s="132">
        <f>[6]Supplybp_2020!S25</f>
        <v>361617.0531323594</v>
      </c>
      <c r="S25" s="132">
        <f>[6]Supplybp_2020!T25</f>
        <v>177.78665891584771</v>
      </c>
      <c r="T25" s="132">
        <f>[6]Supplybp_2020!U25</f>
        <v>928.53155930714718</v>
      </c>
      <c r="U25" s="132">
        <f>[6]Supplybp_2020!V25</f>
        <v>209.39509494133998</v>
      </c>
      <c r="V25" s="132">
        <f>[6]Supplybp_2020!W25</f>
        <v>108.09590925044024</v>
      </c>
      <c r="W25" s="132">
        <f>[6]Supplybp_2020!X25</f>
        <v>2.109197852691691</v>
      </c>
      <c r="X25" s="132">
        <f>[6]Supplybp_2020!Y25</f>
        <v>0</v>
      </c>
      <c r="Y25" s="132">
        <f>[6]Supplybp_2020!Z25</f>
        <v>654.30326715465242</v>
      </c>
      <c r="Z25" s="132">
        <f>[6]Supplybp_2020!AA25</f>
        <v>0</v>
      </c>
      <c r="AA25" s="132">
        <f>[6]Supplybp_2020!AB25</f>
        <v>10411.742429531321</v>
      </c>
      <c r="AB25" s="132">
        <f>[6]Supplybp_2020!AC25</f>
        <v>29.427938299773174</v>
      </c>
      <c r="AC25" s="132">
        <f>[6]Supplybp_2020!AD25</f>
        <v>0</v>
      </c>
      <c r="AD25" s="132">
        <f>[6]Supplybp_2020!AE25</f>
        <v>0</v>
      </c>
      <c r="AE25" s="132">
        <f>[6]Supplybp_2020!AF25</f>
        <v>77.125514370769224</v>
      </c>
      <c r="AF25" s="132">
        <f>[6]Supplybp_2020!AG25</f>
        <v>0</v>
      </c>
      <c r="AG25" s="132">
        <f>[6]Supplybp_2020!AH25</f>
        <v>149.35113800474812</v>
      </c>
      <c r="AH25" s="132">
        <f>[6]Supplybp_2020!AI25</f>
        <v>0</v>
      </c>
      <c r="AI25" s="132">
        <f>[6]Supplybp_2020!AJ25</f>
        <v>0</v>
      </c>
      <c r="AJ25" s="132">
        <f>[6]Supplybp_2020!AK25</f>
        <v>0</v>
      </c>
      <c r="AK25" s="132">
        <f>[6]Supplybp_2020!AL25</f>
        <v>2877.7689295669406</v>
      </c>
      <c r="AL25" s="132">
        <f>[6]Supplybp_2020!AM25</f>
        <v>101.12025759054639</v>
      </c>
      <c r="AM25" s="114">
        <f t="shared" si="0"/>
        <v>380634.43217582203</v>
      </c>
      <c r="AN25" s="134">
        <f>[6]Supplybp_2020!AO25</f>
        <v>604.09385064913602</v>
      </c>
      <c r="AO25" s="114">
        <f t="shared" si="1"/>
        <v>381238.52602647117</v>
      </c>
      <c r="AP25" s="134">
        <f>[6]Supplybp_2020!AQ25</f>
        <v>0</v>
      </c>
      <c r="AQ25" s="134">
        <f>[6]Supplybp_2020!AR25</f>
        <v>10402.870737716707</v>
      </c>
      <c r="AR25" s="138">
        <f t="shared" si="2"/>
        <v>391641.3967641879</v>
      </c>
      <c r="AU25" s="130"/>
      <c r="AV25" s="130"/>
    </row>
    <row r="26" spans="1:48">
      <c r="A26" s="37" t="s">
        <v>161</v>
      </c>
      <c r="B26" s="23" t="s">
        <v>163</v>
      </c>
      <c r="C26" s="105" t="s">
        <v>162</v>
      </c>
      <c r="D26" s="132">
        <f>[6]Supplybp_2020!E26</f>
        <v>0</v>
      </c>
      <c r="E26" s="132">
        <f>[6]Supplybp_2020!F26</f>
        <v>0</v>
      </c>
      <c r="F26" s="132">
        <f>[6]Supplybp_2020!G26</f>
        <v>397.88648761605089</v>
      </c>
      <c r="G26" s="132">
        <f>[6]Supplybp_2020!H26</f>
        <v>20.335573534230853</v>
      </c>
      <c r="H26" s="132">
        <f>[6]Supplybp_2020!I26</f>
        <v>0</v>
      </c>
      <c r="I26" s="132">
        <f>[6]Supplybp_2020!J26</f>
        <v>0</v>
      </c>
      <c r="J26" s="132">
        <f>[6]Supplybp_2020!K26</f>
        <v>0</v>
      </c>
      <c r="K26" s="132">
        <f>[6]Supplybp_2020!L26</f>
        <v>280.49121867295156</v>
      </c>
      <c r="L26" s="132">
        <f>[6]Supplybp_2020!M26</f>
        <v>585.6159873902825</v>
      </c>
      <c r="M26" s="132">
        <f>[6]Supplybp_2020!N26</f>
        <v>5.7954734786580921</v>
      </c>
      <c r="N26" s="132">
        <f>[6]Supplybp_2020!O26</f>
        <v>158.01931474378847</v>
      </c>
      <c r="O26" s="132">
        <f>[6]Supplybp_2020!P26</f>
        <v>0</v>
      </c>
      <c r="P26" s="132">
        <f>[6]Supplybp_2020!Q26</f>
        <v>0</v>
      </c>
      <c r="Q26" s="132">
        <f>[6]Supplybp_2020!R26</f>
        <v>0</v>
      </c>
      <c r="R26" s="132">
        <f>[6]Supplybp_2020!S26</f>
        <v>1819.7918198326252</v>
      </c>
      <c r="S26" s="132">
        <f>[6]Supplybp_2020!T26</f>
        <v>14413.510254747596</v>
      </c>
      <c r="T26" s="132">
        <f>[6]Supplybp_2020!U26</f>
        <v>13082.051055941009</v>
      </c>
      <c r="U26" s="132">
        <f>[6]Supplybp_2020!V26</f>
        <v>359.74793312650451</v>
      </c>
      <c r="V26" s="132">
        <f>[6]Supplybp_2020!W26</f>
        <v>379.53207138707353</v>
      </c>
      <c r="W26" s="132">
        <f>[6]Supplybp_2020!X26</f>
        <v>4.4688027563878743</v>
      </c>
      <c r="X26" s="132">
        <f>[6]Supplybp_2020!Y26</f>
        <v>3.6239550520384323</v>
      </c>
      <c r="Y26" s="132">
        <f>[6]Supplybp_2020!Z26</f>
        <v>571.94632495040071</v>
      </c>
      <c r="Z26" s="132">
        <f>[6]Supplybp_2020!AA26</f>
        <v>4.7918562333307833</v>
      </c>
      <c r="AA26" s="132">
        <f>[6]Supplybp_2020!AB26</f>
        <v>0</v>
      </c>
      <c r="AB26" s="132">
        <f>[6]Supplybp_2020!AC26</f>
        <v>0</v>
      </c>
      <c r="AC26" s="132">
        <f>[6]Supplybp_2020!AD26</f>
        <v>0</v>
      </c>
      <c r="AD26" s="132">
        <f>[6]Supplybp_2020!AE26</f>
        <v>766.49799030900988</v>
      </c>
      <c r="AE26" s="132">
        <f>[6]Supplybp_2020!AF26</f>
        <v>331.54555202592695</v>
      </c>
      <c r="AF26" s="132">
        <f>[6]Supplybp_2020!AG26</f>
        <v>0</v>
      </c>
      <c r="AG26" s="132">
        <f>[6]Supplybp_2020!AH26</f>
        <v>120.88542895544342</v>
      </c>
      <c r="AH26" s="132">
        <f>[6]Supplybp_2020!AI26</f>
        <v>0</v>
      </c>
      <c r="AI26" s="132">
        <f>[6]Supplybp_2020!AJ26</f>
        <v>0</v>
      </c>
      <c r="AJ26" s="132">
        <f>[6]Supplybp_2020!AK26</f>
        <v>0</v>
      </c>
      <c r="AK26" s="132">
        <f>[6]Supplybp_2020!AL26</f>
        <v>0</v>
      </c>
      <c r="AL26" s="132">
        <f>[6]Supplybp_2020!AM26</f>
        <v>33.128570178424042</v>
      </c>
      <c r="AM26" s="114">
        <f t="shared" si="0"/>
        <v>33339.665670931739</v>
      </c>
      <c r="AN26" s="134">
        <f>[6]Supplybp_2020!AO26</f>
        <v>452.9072861698321</v>
      </c>
      <c r="AO26" s="114">
        <f t="shared" si="1"/>
        <v>33792.572957101569</v>
      </c>
      <c r="AP26" s="134">
        <f>[6]Supplybp_2020!AQ26</f>
        <v>-14932.046873642241</v>
      </c>
      <c r="AQ26" s="134">
        <f>[6]Supplybp_2020!AR26</f>
        <v>344.74135914317463</v>
      </c>
      <c r="AR26" s="138">
        <f t="shared" si="2"/>
        <v>19205.267442602504</v>
      </c>
      <c r="AU26" s="130"/>
      <c r="AV26" s="130"/>
    </row>
    <row r="27" spans="1:48">
      <c r="A27" s="37" t="s">
        <v>164</v>
      </c>
      <c r="B27" s="24" t="s">
        <v>166</v>
      </c>
      <c r="C27" s="105" t="s">
        <v>165</v>
      </c>
      <c r="D27" s="132">
        <f>[6]Supplybp_2020!E27</f>
        <v>27.288832662612023</v>
      </c>
      <c r="E27" s="132">
        <f>[6]Supplybp_2020!F27</f>
        <v>74.350963962221329</v>
      </c>
      <c r="F27" s="132">
        <f>[6]Supplybp_2020!G27</f>
        <v>14.86021904266074</v>
      </c>
      <c r="G27" s="132">
        <f>[6]Supplybp_2020!H27</f>
        <v>878.36450583838223</v>
      </c>
      <c r="H27" s="132">
        <f>[6]Supplybp_2020!I27</f>
        <v>150.44224236353298</v>
      </c>
      <c r="I27" s="132">
        <f>[6]Supplybp_2020!J27</f>
        <v>2149.5336199496774</v>
      </c>
      <c r="J27" s="132">
        <f>[6]Supplybp_2020!K27</f>
        <v>0</v>
      </c>
      <c r="K27" s="132">
        <f>[6]Supplybp_2020!L27</f>
        <v>92.321161263617327</v>
      </c>
      <c r="L27" s="132">
        <f>[6]Supplybp_2020!M27</f>
        <v>144.18893102578599</v>
      </c>
      <c r="M27" s="132">
        <f>[6]Supplybp_2020!N27</f>
        <v>0</v>
      </c>
      <c r="N27" s="132">
        <f>[6]Supplybp_2020!O27</f>
        <v>365.6718131190845</v>
      </c>
      <c r="O27" s="132">
        <f>[6]Supplybp_2020!P27</f>
        <v>13262.727295549204</v>
      </c>
      <c r="P27" s="132">
        <f>[6]Supplybp_2020!Q27</f>
        <v>0</v>
      </c>
      <c r="Q27" s="132">
        <f>[6]Supplybp_2020!R27</f>
        <v>2173.5373329650761</v>
      </c>
      <c r="R27" s="132">
        <f>[6]Supplybp_2020!S27</f>
        <v>15726.390016603915</v>
      </c>
      <c r="S27" s="132">
        <f>[6]Supplybp_2020!T27</f>
        <v>140.39597397399234</v>
      </c>
      <c r="T27" s="132">
        <f>[6]Supplybp_2020!U27</f>
        <v>132843.22781526696</v>
      </c>
      <c r="U27" s="132">
        <f>[6]Supplybp_2020!V27</f>
        <v>1288.1860816551796</v>
      </c>
      <c r="V27" s="132">
        <f>[6]Supplybp_2020!W27</f>
        <v>9.3779601235246997</v>
      </c>
      <c r="W27" s="132">
        <f>[6]Supplybp_2020!X27</f>
        <v>690.77143212590875</v>
      </c>
      <c r="X27" s="132">
        <f>[6]Supplybp_2020!Y27</f>
        <v>0</v>
      </c>
      <c r="Y27" s="132">
        <f>[6]Supplybp_2020!Z27</f>
        <v>2568.8643182927271</v>
      </c>
      <c r="Z27" s="132">
        <f>[6]Supplybp_2020!AA27</f>
        <v>34.441543829002327</v>
      </c>
      <c r="AA27" s="132">
        <f>[6]Supplybp_2020!AB27</f>
        <v>0</v>
      </c>
      <c r="AB27" s="132">
        <f>[6]Supplybp_2020!AC27</f>
        <v>0</v>
      </c>
      <c r="AC27" s="132">
        <f>[6]Supplybp_2020!AD27</f>
        <v>0</v>
      </c>
      <c r="AD27" s="132">
        <f>[6]Supplybp_2020!AE27</f>
        <v>14.760044061680924</v>
      </c>
      <c r="AE27" s="132">
        <f>[6]Supplybp_2020!AF27</f>
        <v>53.420732317799569</v>
      </c>
      <c r="AF27" s="132">
        <f>[6]Supplybp_2020!AG27</f>
        <v>0</v>
      </c>
      <c r="AG27" s="132">
        <f>[6]Supplybp_2020!AH27</f>
        <v>395.00707493503751</v>
      </c>
      <c r="AH27" s="132">
        <f>[6]Supplybp_2020!AI27</f>
        <v>0</v>
      </c>
      <c r="AI27" s="132">
        <f>[6]Supplybp_2020!AJ27</f>
        <v>0</v>
      </c>
      <c r="AJ27" s="132">
        <f>[6]Supplybp_2020!AK27</f>
        <v>0</v>
      </c>
      <c r="AK27" s="132">
        <f>[6]Supplybp_2020!AL27</f>
        <v>0</v>
      </c>
      <c r="AL27" s="132">
        <f>[6]Supplybp_2020!AM27</f>
        <v>458.09832441911243</v>
      </c>
      <c r="AM27" s="114">
        <f t="shared" si="0"/>
        <v>173556.22823534676</v>
      </c>
      <c r="AN27" s="134">
        <f>[6]Supplybp_2020!AO27</f>
        <v>233.31587469354983</v>
      </c>
      <c r="AO27" s="114">
        <f t="shared" si="1"/>
        <v>173789.5441100403</v>
      </c>
      <c r="AP27" s="134">
        <f>[6]Supplybp_2020!AQ27</f>
        <v>-177346.63565148282</v>
      </c>
      <c r="AQ27" s="134">
        <f>[6]Supplybp_2020!AR27</f>
        <v>4890.4034281901504</v>
      </c>
      <c r="AR27" s="138">
        <f>SUM(AO27:AQ27)</f>
        <v>1333.3118867476251</v>
      </c>
      <c r="AU27" s="130"/>
      <c r="AV27" s="183"/>
    </row>
    <row r="28" spans="1:48">
      <c r="A28" s="37" t="s">
        <v>167</v>
      </c>
      <c r="B28" s="23" t="s">
        <v>169</v>
      </c>
      <c r="C28" s="105" t="s">
        <v>168</v>
      </c>
      <c r="D28" s="132">
        <f>[6]Supplybp_2020!E28</f>
        <v>0</v>
      </c>
      <c r="E28" s="132">
        <f>[6]Supplybp_2020!F28</f>
        <v>160.45704530165008</v>
      </c>
      <c r="F28" s="132">
        <f>[6]Supplybp_2020!G28</f>
        <v>395.50629966782088</v>
      </c>
      <c r="G28" s="132">
        <f>[6]Supplybp_2020!H28</f>
        <v>374.27373285729385</v>
      </c>
      <c r="H28" s="132">
        <f>[6]Supplybp_2020!I28</f>
        <v>254.18012029742928</v>
      </c>
      <c r="I28" s="132">
        <f>[6]Supplybp_2020!J28</f>
        <v>0</v>
      </c>
      <c r="J28" s="132">
        <f>[6]Supplybp_2020!K28</f>
        <v>199.9406800237019</v>
      </c>
      <c r="K28" s="132">
        <f>[6]Supplybp_2020!L28</f>
        <v>215.24871289841411</v>
      </c>
      <c r="L28" s="132">
        <f>[6]Supplybp_2020!M28</f>
        <v>251.17311702270402</v>
      </c>
      <c r="M28" s="132">
        <f>[6]Supplybp_2020!N28</f>
        <v>0</v>
      </c>
      <c r="N28" s="132">
        <f>[6]Supplybp_2020!O28</f>
        <v>334.33515024158532</v>
      </c>
      <c r="O28" s="132">
        <f>[6]Supplybp_2020!P28</f>
        <v>0</v>
      </c>
      <c r="P28" s="132">
        <f>[6]Supplybp_2020!Q28</f>
        <v>0</v>
      </c>
      <c r="Q28" s="132">
        <f>[6]Supplybp_2020!R28</f>
        <v>123.04602832877215</v>
      </c>
      <c r="R28" s="132">
        <f>[6]Supplybp_2020!S28</f>
        <v>1759.0841137131754</v>
      </c>
      <c r="S28" s="132">
        <f>[6]Supplybp_2020!T28</f>
        <v>191.22506280366622</v>
      </c>
      <c r="T28" s="132">
        <f>[6]Supplybp_2020!U28</f>
        <v>22392.025604878309</v>
      </c>
      <c r="U28" s="132">
        <f>[6]Supplybp_2020!V28</f>
        <v>49908.691766226628</v>
      </c>
      <c r="V28" s="132">
        <f>[6]Supplybp_2020!W28</f>
        <v>602.07195880649112</v>
      </c>
      <c r="W28" s="132">
        <f>[6]Supplybp_2020!X28</f>
        <v>46.855011659109934</v>
      </c>
      <c r="X28" s="132">
        <f>[6]Supplybp_2020!Y28</f>
        <v>0.35780822032784515</v>
      </c>
      <c r="Y28" s="132">
        <f>[6]Supplybp_2020!Z28</f>
        <v>1710.7839022166709</v>
      </c>
      <c r="Z28" s="132">
        <f>[6]Supplybp_2020!AA28</f>
        <v>0</v>
      </c>
      <c r="AA28" s="132">
        <f>[6]Supplybp_2020!AB28</f>
        <v>322.14055667460991</v>
      </c>
      <c r="AB28" s="132">
        <f>[6]Supplybp_2020!AC28</f>
        <v>682.48807167666325</v>
      </c>
      <c r="AC28" s="132">
        <f>[6]Supplybp_2020!AD28</f>
        <v>0</v>
      </c>
      <c r="AD28" s="132">
        <f>[6]Supplybp_2020!AE28</f>
        <v>209.47173179301097</v>
      </c>
      <c r="AE28" s="132">
        <f>[6]Supplybp_2020!AF28</f>
        <v>239.53033547121217</v>
      </c>
      <c r="AF28" s="132">
        <f>[6]Supplybp_2020!AG28</f>
        <v>16.429747327487267</v>
      </c>
      <c r="AG28" s="132">
        <f>[6]Supplybp_2020!AH28</f>
        <v>198.851141827606</v>
      </c>
      <c r="AH28" s="132">
        <f>[6]Supplybp_2020!AI28</f>
        <v>0</v>
      </c>
      <c r="AI28" s="132">
        <f>[6]Supplybp_2020!AJ28</f>
        <v>0</v>
      </c>
      <c r="AJ28" s="132">
        <f>[6]Supplybp_2020!AK28</f>
        <v>0</v>
      </c>
      <c r="AK28" s="132">
        <f>[6]Supplybp_2020!AL28</f>
        <v>23.398243429338422</v>
      </c>
      <c r="AL28" s="132">
        <f>[6]Supplybp_2020!AM28</f>
        <v>1343.3662091823298</v>
      </c>
      <c r="AM28" s="114">
        <f t="shared" si="0"/>
        <v>81954.932152546011</v>
      </c>
      <c r="AN28" s="134">
        <f>[6]Supplybp_2020!AO28</f>
        <v>0</v>
      </c>
      <c r="AO28" s="114">
        <f t="shared" si="1"/>
        <v>81954.932152546011</v>
      </c>
      <c r="AP28" s="134">
        <f>[6]Supplybp_2020!AQ28</f>
        <v>-82477.991718873469</v>
      </c>
      <c r="AQ28" s="134">
        <f>[6]Supplybp_2020!AR28</f>
        <v>2352.4294257350139</v>
      </c>
      <c r="AR28" s="138">
        <f>SUM(AO28:AQ28)</f>
        <v>1829.3698594075559</v>
      </c>
      <c r="AU28" s="130"/>
      <c r="AV28" s="183"/>
    </row>
    <row r="29" spans="1:48">
      <c r="A29" s="37" t="s">
        <v>170</v>
      </c>
      <c r="B29" s="23" t="s">
        <v>172</v>
      </c>
      <c r="C29" s="105" t="s">
        <v>171</v>
      </c>
      <c r="D29" s="132">
        <f>[6]Supplybp_2020!E29</f>
        <v>0</v>
      </c>
      <c r="E29" s="132">
        <f>[6]Supplybp_2020!F29</f>
        <v>105.60864294767224</v>
      </c>
      <c r="F29" s="132">
        <f>[6]Supplybp_2020!G29</f>
        <v>0</v>
      </c>
      <c r="G29" s="132">
        <f>[6]Supplybp_2020!H29</f>
        <v>6.3551488061829495</v>
      </c>
      <c r="H29" s="132">
        <f>[6]Supplybp_2020!I29</f>
        <v>310.12407843541388</v>
      </c>
      <c r="I29" s="132">
        <f>[6]Supplybp_2020!J29</f>
        <v>0</v>
      </c>
      <c r="J29" s="132">
        <f>[6]Supplybp_2020!K29</f>
        <v>0</v>
      </c>
      <c r="K29" s="132">
        <f>[6]Supplybp_2020!L29</f>
        <v>138.55697579097787</v>
      </c>
      <c r="L29" s="132">
        <f>[6]Supplybp_2020!M29</f>
        <v>21.082406117434765</v>
      </c>
      <c r="M29" s="132">
        <f>[6]Supplybp_2020!N29</f>
        <v>0</v>
      </c>
      <c r="N29" s="132">
        <f>[6]Supplybp_2020!O29</f>
        <v>0</v>
      </c>
      <c r="O29" s="132">
        <f>[6]Supplybp_2020!P29</f>
        <v>0</v>
      </c>
      <c r="P29" s="132">
        <f>[6]Supplybp_2020!Q29</f>
        <v>0</v>
      </c>
      <c r="Q29" s="132">
        <f>[6]Supplybp_2020!R29</f>
        <v>0</v>
      </c>
      <c r="R29" s="132">
        <f>[6]Supplybp_2020!S29</f>
        <v>68.104614215809761</v>
      </c>
      <c r="S29" s="132">
        <f>[6]Supplybp_2020!T29</f>
        <v>0.6675477565852922</v>
      </c>
      <c r="T29" s="132">
        <f>[6]Supplybp_2020!U29</f>
        <v>1062.8588511987034</v>
      </c>
      <c r="U29" s="132">
        <f>[6]Supplybp_2020!V29</f>
        <v>22194.957043008108</v>
      </c>
      <c r="V29" s="132">
        <f>[6]Supplybp_2020!W29</f>
        <v>55867.944831018693</v>
      </c>
      <c r="W29" s="132">
        <f>[6]Supplybp_2020!X29</f>
        <v>48.509142851803077</v>
      </c>
      <c r="X29" s="132">
        <f>[6]Supplybp_2020!Y29</f>
        <v>0</v>
      </c>
      <c r="Y29" s="132">
        <f>[6]Supplybp_2020!Z29</f>
        <v>62.411183360991245</v>
      </c>
      <c r="Z29" s="132">
        <f>[6]Supplybp_2020!AA29</f>
        <v>0</v>
      </c>
      <c r="AA29" s="132">
        <f>[6]Supplybp_2020!AB29</f>
        <v>0</v>
      </c>
      <c r="AB29" s="132">
        <f>[6]Supplybp_2020!AC29</f>
        <v>0</v>
      </c>
      <c r="AC29" s="132">
        <f>[6]Supplybp_2020!AD29</f>
        <v>0</v>
      </c>
      <c r="AD29" s="132">
        <f>[6]Supplybp_2020!AE29</f>
        <v>0</v>
      </c>
      <c r="AE29" s="132">
        <f>[6]Supplybp_2020!AF29</f>
        <v>0</v>
      </c>
      <c r="AF29" s="132">
        <f>[6]Supplybp_2020!AG29</f>
        <v>0</v>
      </c>
      <c r="AG29" s="132">
        <f>[6]Supplybp_2020!AH29</f>
        <v>63.767218418579212</v>
      </c>
      <c r="AH29" s="132">
        <f>[6]Supplybp_2020!AI29</f>
        <v>0</v>
      </c>
      <c r="AI29" s="132">
        <f>[6]Supplybp_2020!AJ29</f>
        <v>0</v>
      </c>
      <c r="AJ29" s="132">
        <f>[6]Supplybp_2020!AK29</f>
        <v>0</v>
      </c>
      <c r="AK29" s="132">
        <f>[6]Supplybp_2020!AL29</f>
        <v>0</v>
      </c>
      <c r="AL29" s="132">
        <f>[6]Supplybp_2020!AM29</f>
        <v>5.740872567823101</v>
      </c>
      <c r="AM29" s="114">
        <f t="shared" si="0"/>
        <v>79956.688556494788</v>
      </c>
      <c r="AN29" s="134">
        <f>[6]Supplybp_2020!AO29</f>
        <v>18668.146541591839</v>
      </c>
      <c r="AO29" s="114">
        <f t="shared" si="1"/>
        <v>98624.835098086623</v>
      </c>
      <c r="AP29" s="134">
        <f>[6]Supplybp_2020!AQ29</f>
        <v>-58151.693022299223</v>
      </c>
      <c r="AQ29" s="134">
        <f>[6]Supplybp_2020!AR29</f>
        <v>257.24035815116036</v>
      </c>
      <c r="AR29" s="138">
        <f t="shared" si="2"/>
        <v>40730.382433938561</v>
      </c>
      <c r="AU29" s="130"/>
      <c r="AV29" s="130"/>
    </row>
    <row r="30" spans="1:48">
      <c r="A30" s="37" t="s">
        <v>173</v>
      </c>
      <c r="B30" s="23" t="s">
        <v>175</v>
      </c>
      <c r="C30" s="105" t="s">
        <v>174</v>
      </c>
      <c r="D30" s="132">
        <f>[6]Supplybp_2020!E30</f>
        <v>0</v>
      </c>
      <c r="E30" s="132">
        <f>[6]Supplybp_2020!F30</f>
        <v>0</v>
      </c>
      <c r="F30" s="132">
        <f>[6]Supplybp_2020!G30</f>
        <v>0</v>
      </c>
      <c r="G30" s="132">
        <f>[6]Supplybp_2020!H30</f>
        <v>0</v>
      </c>
      <c r="H30" s="132">
        <f>[6]Supplybp_2020!I30</f>
        <v>0</v>
      </c>
      <c r="I30" s="132">
        <f>[6]Supplybp_2020!J30</f>
        <v>0</v>
      </c>
      <c r="J30" s="132">
        <f>[6]Supplybp_2020!K30</f>
        <v>0</v>
      </c>
      <c r="K30" s="132">
        <f>[6]Supplybp_2020!L30</f>
        <v>0</v>
      </c>
      <c r="L30" s="132">
        <f>[6]Supplybp_2020!M30</f>
        <v>0</v>
      </c>
      <c r="M30" s="132">
        <f>[6]Supplybp_2020!N30</f>
        <v>0</v>
      </c>
      <c r="N30" s="132">
        <f>[6]Supplybp_2020!O30</f>
        <v>0.16854843452701368</v>
      </c>
      <c r="O30" s="132">
        <f>[6]Supplybp_2020!P30</f>
        <v>0</v>
      </c>
      <c r="P30" s="132">
        <f>[6]Supplybp_2020!Q30</f>
        <v>0</v>
      </c>
      <c r="Q30" s="132">
        <f>[6]Supplybp_2020!R30</f>
        <v>0</v>
      </c>
      <c r="R30" s="132">
        <f>[6]Supplybp_2020!S30</f>
        <v>0</v>
      </c>
      <c r="S30" s="132">
        <f>[6]Supplybp_2020!T30</f>
        <v>3.0179834075221064</v>
      </c>
      <c r="T30" s="132">
        <f>[6]Supplybp_2020!U30</f>
        <v>0.54282185265104299</v>
      </c>
      <c r="U30" s="132">
        <f>[6]Supplybp_2020!V30</f>
        <v>6507.7307014452963</v>
      </c>
      <c r="V30" s="132">
        <f>[6]Supplybp_2020!W30</f>
        <v>667.26506985272158</v>
      </c>
      <c r="W30" s="132">
        <f>[6]Supplybp_2020!X30</f>
        <v>28067.059669547616</v>
      </c>
      <c r="X30" s="132">
        <f>[6]Supplybp_2020!Y30</f>
        <v>0</v>
      </c>
      <c r="Y30" s="132">
        <f>[6]Supplybp_2020!Z30</f>
        <v>44.985614012385938</v>
      </c>
      <c r="Z30" s="132">
        <f>[6]Supplybp_2020!AA30</f>
        <v>0</v>
      </c>
      <c r="AA30" s="132">
        <f>[6]Supplybp_2020!AB30</f>
        <v>0</v>
      </c>
      <c r="AB30" s="132">
        <f>[6]Supplybp_2020!AC30</f>
        <v>0</v>
      </c>
      <c r="AC30" s="132">
        <f>[6]Supplybp_2020!AD30</f>
        <v>0</v>
      </c>
      <c r="AD30" s="132">
        <f>[6]Supplybp_2020!AE30</f>
        <v>3.2091830722344228</v>
      </c>
      <c r="AE30" s="132">
        <f>[6]Supplybp_2020!AF30</f>
        <v>0</v>
      </c>
      <c r="AF30" s="132">
        <f>[6]Supplybp_2020!AG30</f>
        <v>0</v>
      </c>
      <c r="AG30" s="132">
        <f>[6]Supplybp_2020!AH30</f>
        <v>0</v>
      </c>
      <c r="AH30" s="132">
        <f>[6]Supplybp_2020!AI30</f>
        <v>320.99403053503727</v>
      </c>
      <c r="AI30" s="132">
        <f>[6]Supplybp_2020!AJ30</f>
        <v>0</v>
      </c>
      <c r="AJ30" s="132">
        <f>[6]Supplybp_2020!AK30</f>
        <v>0</v>
      </c>
      <c r="AK30" s="132">
        <f>[6]Supplybp_2020!AL30</f>
        <v>0</v>
      </c>
      <c r="AL30" s="132">
        <f>[6]Supplybp_2020!AM30</f>
        <v>0</v>
      </c>
      <c r="AM30" s="114">
        <f t="shared" si="0"/>
        <v>35614.973622159996</v>
      </c>
      <c r="AN30" s="134">
        <f>[6]Supplybp_2020!AO30</f>
        <v>21557.153729685386</v>
      </c>
      <c r="AO30" s="114">
        <f t="shared" si="1"/>
        <v>57172.127351845382</v>
      </c>
      <c r="AP30" s="134">
        <f>[6]Supplybp_2020!AQ30</f>
        <v>-4919.0394667595147</v>
      </c>
      <c r="AQ30" s="134">
        <f>[6]Supplybp_2020!AR30</f>
        <v>294.76924137107142</v>
      </c>
      <c r="AR30" s="138">
        <f t="shared" si="2"/>
        <v>52547.85712645694</v>
      </c>
      <c r="AU30" s="130"/>
      <c r="AV30" s="130"/>
    </row>
    <row r="31" spans="1:48">
      <c r="A31" s="37" t="s">
        <v>176</v>
      </c>
      <c r="B31" s="23" t="s">
        <v>178</v>
      </c>
      <c r="C31" s="105" t="s">
        <v>177</v>
      </c>
      <c r="D31" s="132">
        <f>[6]Supplybp_2020!E31</f>
        <v>0</v>
      </c>
      <c r="E31" s="132">
        <f>[6]Supplybp_2020!F31</f>
        <v>0</v>
      </c>
      <c r="F31" s="132">
        <f>[6]Supplybp_2020!G31</f>
        <v>0</v>
      </c>
      <c r="G31" s="132">
        <f>[6]Supplybp_2020!H31</f>
        <v>0</v>
      </c>
      <c r="H31" s="132">
        <f>[6]Supplybp_2020!I31</f>
        <v>0</v>
      </c>
      <c r="I31" s="132">
        <f>[6]Supplybp_2020!J31</f>
        <v>0</v>
      </c>
      <c r="J31" s="132">
        <f>[6]Supplybp_2020!K31</f>
        <v>0</v>
      </c>
      <c r="K31" s="132">
        <f>[6]Supplybp_2020!L31</f>
        <v>0</v>
      </c>
      <c r="L31" s="132">
        <f>[6]Supplybp_2020!M31</f>
        <v>0</v>
      </c>
      <c r="M31" s="132">
        <f>[6]Supplybp_2020!N31</f>
        <v>0</v>
      </c>
      <c r="N31" s="132">
        <f>[6]Supplybp_2020!O31</f>
        <v>0</v>
      </c>
      <c r="O31" s="132">
        <f>[6]Supplybp_2020!P31</f>
        <v>0</v>
      </c>
      <c r="P31" s="132">
        <f>[6]Supplybp_2020!Q31</f>
        <v>0</v>
      </c>
      <c r="Q31" s="132">
        <f>[6]Supplybp_2020!R31</f>
        <v>0</v>
      </c>
      <c r="R31" s="132">
        <f>[6]Supplybp_2020!S31</f>
        <v>0</v>
      </c>
      <c r="S31" s="132">
        <f>[6]Supplybp_2020!T31</f>
        <v>0</v>
      </c>
      <c r="T31" s="132">
        <f>[6]Supplybp_2020!U31</f>
        <v>0</v>
      </c>
      <c r="U31" s="132">
        <f>[6]Supplybp_2020!V31</f>
        <v>0.6265457754265068</v>
      </c>
      <c r="V31" s="132">
        <f>[6]Supplybp_2020!W31</f>
        <v>0</v>
      </c>
      <c r="W31" s="132">
        <f>[6]Supplybp_2020!X31</f>
        <v>2407.7601058124324</v>
      </c>
      <c r="X31" s="132">
        <f>[6]Supplybp_2020!Y31</f>
        <v>9589.6364621460834</v>
      </c>
      <c r="Y31" s="132">
        <f>[6]Supplybp_2020!Z31</f>
        <v>3.7495502712012567</v>
      </c>
      <c r="Z31" s="132">
        <f>[6]Supplybp_2020!AA31</f>
        <v>0</v>
      </c>
      <c r="AA31" s="132">
        <f>[6]Supplybp_2020!AB31</f>
        <v>0</v>
      </c>
      <c r="AB31" s="132">
        <f>[6]Supplybp_2020!AC31</f>
        <v>81.705422018035435</v>
      </c>
      <c r="AC31" s="132">
        <f>[6]Supplybp_2020!AD31</f>
        <v>0</v>
      </c>
      <c r="AD31" s="132">
        <f>[6]Supplybp_2020!AE31</f>
        <v>0</v>
      </c>
      <c r="AE31" s="132">
        <f>[6]Supplybp_2020!AF31</f>
        <v>0</v>
      </c>
      <c r="AF31" s="132">
        <f>[6]Supplybp_2020!AG31</f>
        <v>0</v>
      </c>
      <c r="AG31" s="132">
        <f>[6]Supplybp_2020!AH31</f>
        <v>13.112429445823182</v>
      </c>
      <c r="AH31" s="132">
        <f>[6]Supplybp_2020!AI31</f>
        <v>0</v>
      </c>
      <c r="AI31" s="132">
        <f>[6]Supplybp_2020!AJ31</f>
        <v>0</v>
      </c>
      <c r="AJ31" s="132">
        <f>[6]Supplybp_2020!AK31</f>
        <v>0</v>
      </c>
      <c r="AK31" s="132">
        <f>[6]Supplybp_2020!AL31</f>
        <v>0</v>
      </c>
      <c r="AL31" s="132">
        <f>[6]Supplybp_2020!AM31</f>
        <v>0</v>
      </c>
      <c r="AM31" s="114">
        <f t="shared" si="0"/>
        <v>12096.590515469004</v>
      </c>
      <c r="AN31" s="134">
        <f>[6]Supplybp_2020!AO31</f>
        <v>381.44032135323903</v>
      </c>
      <c r="AO31" s="114">
        <f t="shared" si="1"/>
        <v>12478.030836822243</v>
      </c>
      <c r="AP31" s="134">
        <f>[6]Supplybp_2020!AQ31</f>
        <v>220.42181723463509</v>
      </c>
      <c r="AQ31" s="134">
        <f>[6]Supplybp_2020!AR31</f>
        <v>61.931861291901484</v>
      </c>
      <c r="AR31" s="138">
        <f t="shared" si="2"/>
        <v>12760.38451534878</v>
      </c>
      <c r="AU31" s="130"/>
      <c r="AV31" s="130"/>
    </row>
    <row r="32" spans="1:48">
      <c r="A32" s="37" t="s">
        <v>179</v>
      </c>
      <c r="B32" s="23" t="s">
        <v>181</v>
      </c>
      <c r="C32" s="105" t="s">
        <v>180</v>
      </c>
      <c r="D32" s="132">
        <f>[6]Supplybp_2020!E32</f>
        <v>334.91755511382871</v>
      </c>
      <c r="E32" s="132">
        <f>[6]Supplybp_2020!F32</f>
        <v>47.67028455469751</v>
      </c>
      <c r="F32" s="132">
        <f>[6]Supplybp_2020!G32</f>
        <v>670.89949462084041</v>
      </c>
      <c r="G32" s="132">
        <f>[6]Supplybp_2020!H32</f>
        <v>26.317797295508534</v>
      </c>
      <c r="H32" s="132">
        <f>[6]Supplybp_2020!I32</f>
        <v>10.876356983768225</v>
      </c>
      <c r="I32" s="132">
        <f>[6]Supplybp_2020!J32</f>
        <v>0</v>
      </c>
      <c r="J32" s="132">
        <f>[6]Supplybp_2020!K32</f>
        <v>0</v>
      </c>
      <c r="K32" s="132">
        <f>[6]Supplybp_2020!L32</f>
        <v>67.456967197524648</v>
      </c>
      <c r="L32" s="132">
        <f>[6]Supplybp_2020!M32</f>
        <v>90.136676357616011</v>
      </c>
      <c r="M32" s="132">
        <f>[6]Supplybp_2020!N32</f>
        <v>0</v>
      </c>
      <c r="N32" s="132">
        <f>[6]Supplybp_2020!O32</f>
        <v>6.372427351540555</v>
      </c>
      <c r="O32" s="132">
        <f>[6]Supplybp_2020!P32</f>
        <v>0</v>
      </c>
      <c r="P32" s="132">
        <f>[6]Supplybp_2020!Q32</f>
        <v>2.7216424055292241</v>
      </c>
      <c r="Q32" s="132">
        <f>[6]Supplybp_2020!R32</f>
        <v>289.41709091487752</v>
      </c>
      <c r="R32" s="132">
        <f>[6]Supplybp_2020!S32</f>
        <v>490.49972566982916</v>
      </c>
      <c r="S32" s="132">
        <f>[6]Supplybp_2020!T32</f>
        <v>1.2663380942422995</v>
      </c>
      <c r="T32" s="132">
        <f>[6]Supplybp_2020!U32</f>
        <v>165.07498234830138</v>
      </c>
      <c r="U32" s="132">
        <f>[6]Supplybp_2020!V32</f>
        <v>250.88743050367179</v>
      </c>
      <c r="V32" s="132">
        <f>[6]Supplybp_2020!W32</f>
        <v>131.85648328612749</v>
      </c>
      <c r="W32" s="132">
        <f>[6]Supplybp_2020!X32</f>
        <v>19.257531131790866</v>
      </c>
      <c r="X32" s="132">
        <f>[6]Supplybp_2020!Y32</f>
        <v>0</v>
      </c>
      <c r="Y32" s="132">
        <f>[6]Supplybp_2020!Z32</f>
        <v>62797.342335567504</v>
      </c>
      <c r="Z32" s="132">
        <f>[6]Supplybp_2020!AA32</f>
        <v>0</v>
      </c>
      <c r="AA32" s="132">
        <f>[6]Supplybp_2020!AB32</f>
        <v>0</v>
      </c>
      <c r="AB32" s="132">
        <f>[6]Supplybp_2020!AC32</f>
        <v>6.6171834637014681</v>
      </c>
      <c r="AC32" s="132">
        <f>[6]Supplybp_2020!AD32</f>
        <v>0</v>
      </c>
      <c r="AD32" s="132">
        <f>[6]Supplybp_2020!AE32</f>
        <v>49.759922184412922</v>
      </c>
      <c r="AE32" s="132">
        <f>[6]Supplybp_2020!AF32</f>
        <v>13.34339900570731</v>
      </c>
      <c r="AF32" s="132">
        <f>[6]Supplybp_2020!AG32</f>
        <v>5.534996382816197</v>
      </c>
      <c r="AG32" s="132">
        <f>[6]Supplybp_2020!AH32</f>
        <v>144.33530451352669</v>
      </c>
      <c r="AH32" s="132">
        <f>[6]Supplybp_2020!AI32</f>
        <v>0</v>
      </c>
      <c r="AI32" s="132">
        <f>[6]Supplybp_2020!AJ32</f>
        <v>0</v>
      </c>
      <c r="AJ32" s="132">
        <f>[6]Supplybp_2020!AK32</f>
        <v>0</v>
      </c>
      <c r="AK32" s="132">
        <f>[6]Supplybp_2020!AL32</f>
        <v>133.92855434040624</v>
      </c>
      <c r="AL32" s="132">
        <f>[6]Supplybp_2020!AM32</f>
        <v>15.503457321378589</v>
      </c>
      <c r="AM32" s="114">
        <f t="shared" si="0"/>
        <v>65771.993936609157</v>
      </c>
      <c r="AN32" s="134">
        <f>[6]Supplybp_2020!AO32</f>
        <v>27751.885161817256</v>
      </c>
      <c r="AO32" s="114">
        <f t="shared" si="1"/>
        <v>93523.879098426405</v>
      </c>
      <c r="AP32" s="134">
        <f>[6]Supplybp_2020!AQ32</f>
        <v>0</v>
      </c>
      <c r="AQ32" s="134">
        <f>[6]Supplybp_2020!AR32</f>
        <v>2363.2360022176304</v>
      </c>
      <c r="AR32" s="138">
        <f t="shared" si="2"/>
        <v>95887.115100644034</v>
      </c>
      <c r="AU32" s="130"/>
      <c r="AV32" s="130"/>
    </row>
    <row r="33" spans="1:48">
      <c r="A33" s="37" t="s">
        <v>182</v>
      </c>
      <c r="B33" s="23" t="s">
        <v>184</v>
      </c>
      <c r="C33" s="105" t="s">
        <v>183</v>
      </c>
      <c r="D33" s="132">
        <f>[6]Supplybp_2020!E33</f>
        <v>0</v>
      </c>
      <c r="E33" s="132">
        <f>[6]Supplybp_2020!F33</f>
        <v>0</v>
      </c>
      <c r="F33" s="132">
        <f>[6]Supplybp_2020!G33</f>
        <v>0</v>
      </c>
      <c r="G33" s="132">
        <f>[6]Supplybp_2020!H33</f>
        <v>0</v>
      </c>
      <c r="H33" s="132">
        <f>[6]Supplybp_2020!I33</f>
        <v>2.345981865718775</v>
      </c>
      <c r="I33" s="132">
        <f>[6]Supplybp_2020!J33</f>
        <v>0</v>
      </c>
      <c r="J33" s="132">
        <f>[6]Supplybp_2020!K33</f>
        <v>0</v>
      </c>
      <c r="K33" s="132">
        <f>[6]Supplybp_2020!L33</f>
        <v>0</v>
      </c>
      <c r="L33" s="132">
        <f>[6]Supplybp_2020!M33</f>
        <v>0</v>
      </c>
      <c r="M33" s="132">
        <f>[6]Supplybp_2020!N33</f>
        <v>0</v>
      </c>
      <c r="N33" s="132">
        <f>[6]Supplybp_2020!O33</f>
        <v>35.006213324841305</v>
      </c>
      <c r="O33" s="132">
        <f>[6]Supplybp_2020!P33</f>
        <v>0</v>
      </c>
      <c r="P33" s="132">
        <f>[6]Supplybp_2020!Q33</f>
        <v>0</v>
      </c>
      <c r="Q33" s="132">
        <f>[6]Supplybp_2020!R33</f>
        <v>0</v>
      </c>
      <c r="R33" s="132">
        <f>[6]Supplybp_2020!S33</f>
        <v>0</v>
      </c>
      <c r="S33" s="132">
        <f>[6]Supplybp_2020!T33</f>
        <v>0</v>
      </c>
      <c r="T33" s="132">
        <f>[6]Supplybp_2020!U33</f>
        <v>0</v>
      </c>
      <c r="U33" s="132">
        <f>[6]Supplybp_2020!V33</f>
        <v>1.618484371492068</v>
      </c>
      <c r="V33" s="132">
        <f>[6]Supplybp_2020!W33</f>
        <v>0</v>
      </c>
      <c r="W33" s="132">
        <f>[6]Supplybp_2020!X33</f>
        <v>0</v>
      </c>
      <c r="X33" s="132">
        <f>[6]Supplybp_2020!Y33</f>
        <v>0</v>
      </c>
      <c r="Y33" s="132">
        <f>[6]Supplybp_2020!Z33</f>
        <v>0</v>
      </c>
      <c r="Z33" s="132">
        <f>[6]Supplybp_2020!AA33</f>
        <v>23141.830097000959</v>
      </c>
      <c r="AA33" s="132">
        <f>[6]Supplybp_2020!AB33</f>
        <v>156.98636030010547</v>
      </c>
      <c r="AB33" s="132">
        <f>[6]Supplybp_2020!AC33</f>
        <v>16.166779503301946</v>
      </c>
      <c r="AC33" s="132">
        <f>[6]Supplybp_2020!AD33</f>
        <v>0</v>
      </c>
      <c r="AD33" s="132">
        <f>[6]Supplybp_2020!AE33</f>
        <v>0</v>
      </c>
      <c r="AE33" s="132">
        <f>[6]Supplybp_2020!AF33</f>
        <v>0</v>
      </c>
      <c r="AF33" s="132">
        <f>[6]Supplybp_2020!AG33</f>
        <v>41.846424265783625</v>
      </c>
      <c r="AG33" s="132">
        <f>[6]Supplybp_2020!AH33</f>
        <v>0</v>
      </c>
      <c r="AH33" s="132">
        <f>[6]Supplybp_2020!AI33</f>
        <v>67.824647225724334</v>
      </c>
      <c r="AI33" s="132">
        <f>[6]Supplybp_2020!AJ33</f>
        <v>0</v>
      </c>
      <c r="AJ33" s="132">
        <f>[6]Supplybp_2020!AK33</f>
        <v>0</v>
      </c>
      <c r="AK33" s="132">
        <f>[6]Supplybp_2020!AL33</f>
        <v>0</v>
      </c>
      <c r="AL33" s="132">
        <f>[6]Supplybp_2020!AM33</f>
        <v>0</v>
      </c>
      <c r="AM33" s="114">
        <f t="shared" si="0"/>
        <v>23463.624987857926</v>
      </c>
      <c r="AN33" s="134">
        <f>[6]Supplybp_2020!AO33</f>
        <v>5628.0003229529921</v>
      </c>
      <c r="AO33" s="114">
        <f t="shared" si="1"/>
        <v>29091.625310810916</v>
      </c>
      <c r="AP33" s="134">
        <f>[6]Supplybp_2020!AQ33</f>
        <v>827.29989832623528</v>
      </c>
      <c r="AQ33" s="134">
        <f>[6]Supplybp_2020!AR33</f>
        <v>1214.52595165773</v>
      </c>
      <c r="AR33" s="138">
        <f t="shared" si="2"/>
        <v>31133.451160794881</v>
      </c>
      <c r="AU33" s="130"/>
      <c r="AV33" s="130"/>
    </row>
    <row r="34" spans="1:48">
      <c r="A34" s="37" t="s">
        <v>185</v>
      </c>
      <c r="B34" s="23" t="s">
        <v>187</v>
      </c>
      <c r="C34" s="105" t="s">
        <v>186</v>
      </c>
      <c r="D34" s="132">
        <f>[6]Supplybp_2020!E34</f>
        <v>0</v>
      </c>
      <c r="E34" s="132">
        <f>[6]Supplybp_2020!F34</f>
        <v>0</v>
      </c>
      <c r="F34" s="132">
        <f>[6]Supplybp_2020!G34</f>
        <v>0</v>
      </c>
      <c r="G34" s="132">
        <f>[6]Supplybp_2020!H34</f>
        <v>0</v>
      </c>
      <c r="H34" s="132">
        <f>[6]Supplybp_2020!I34</f>
        <v>0</v>
      </c>
      <c r="I34" s="132">
        <f>[6]Supplybp_2020!J34</f>
        <v>0</v>
      </c>
      <c r="J34" s="132">
        <f>[6]Supplybp_2020!K34</f>
        <v>0</v>
      </c>
      <c r="K34" s="132">
        <f>[6]Supplybp_2020!L34</f>
        <v>0</v>
      </c>
      <c r="L34" s="132">
        <f>[6]Supplybp_2020!M34</f>
        <v>0</v>
      </c>
      <c r="M34" s="132">
        <f>[6]Supplybp_2020!N34</f>
        <v>0</v>
      </c>
      <c r="N34" s="132">
        <f>[6]Supplybp_2020!O34</f>
        <v>0</v>
      </c>
      <c r="O34" s="132">
        <f>[6]Supplybp_2020!P34</f>
        <v>0</v>
      </c>
      <c r="P34" s="132">
        <f>[6]Supplybp_2020!Q34</f>
        <v>0</v>
      </c>
      <c r="Q34" s="132">
        <f>[6]Supplybp_2020!R34</f>
        <v>0</v>
      </c>
      <c r="R34" s="132">
        <f>[6]Supplybp_2020!S34</f>
        <v>0</v>
      </c>
      <c r="S34" s="132">
        <f>[6]Supplybp_2020!T34</f>
        <v>0</v>
      </c>
      <c r="T34" s="132">
        <f>[6]Supplybp_2020!U34</f>
        <v>0</v>
      </c>
      <c r="U34" s="132">
        <f>[6]Supplybp_2020!V34</f>
        <v>15.670947815754184</v>
      </c>
      <c r="V34" s="132">
        <f>[6]Supplybp_2020!W34</f>
        <v>0</v>
      </c>
      <c r="W34" s="132">
        <f>[6]Supplybp_2020!X34</f>
        <v>0</v>
      </c>
      <c r="X34" s="132">
        <f>[6]Supplybp_2020!Y34</f>
        <v>0</v>
      </c>
      <c r="Y34" s="132">
        <f>[6]Supplybp_2020!Z34</f>
        <v>0</v>
      </c>
      <c r="Z34" s="132">
        <f>[6]Supplybp_2020!AA34</f>
        <v>15.256857459706309</v>
      </c>
      <c r="AA34" s="132">
        <f>[6]Supplybp_2020!AB34</f>
        <v>58458.65075035442</v>
      </c>
      <c r="AB34" s="132">
        <f>[6]Supplybp_2020!AC34</f>
        <v>1264.6727563447489</v>
      </c>
      <c r="AC34" s="132">
        <f>[6]Supplybp_2020!AD34</f>
        <v>0</v>
      </c>
      <c r="AD34" s="132">
        <f>[6]Supplybp_2020!AE34</f>
        <v>0</v>
      </c>
      <c r="AE34" s="132">
        <f>[6]Supplybp_2020!AF34</f>
        <v>0</v>
      </c>
      <c r="AF34" s="132">
        <f>[6]Supplybp_2020!AG34</f>
        <v>0</v>
      </c>
      <c r="AG34" s="132">
        <f>[6]Supplybp_2020!AH34</f>
        <v>24.902363994328869</v>
      </c>
      <c r="AH34" s="132">
        <f>[6]Supplybp_2020!AI34</f>
        <v>0</v>
      </c>
      <c r="AI34" s="132">
        <f>[6]Supplybp_2020!AJ34</f>
        <v>0</v>
      </c>
      <c r="AJ34" s="132">
        <f>[6]Supplybp_2020!AK34</f>
        <v>0</v>
      </c>
      <c r="AK34" s="132">
        <f>[6]Supplybp_2020!AL34</f>
        <v>0</v>
      </c>
      <c r="AL34" s="132">
        <f>[6]Supplybp_2020!AM34</f>
        <v>0</v>
      </c>
      <c r="AM34" s="114">
        <f t="shared" si="0"/>
        <v>59779.153675968955</v>
      </c>
      <c r="AN34" s="134">
        <f>[6]Supplybp_2020!AO34</f>
        <v>5229.7290980507778</v>
      </c>
      <c r="AO34" s="114">
        <f t="shared" si="1"/>
        <v>65008.88277401973</v>
      </c>
      <c r="AP34" s="134">
        <f>[6]Supplybp_2020!AQ34</f>
        <v>0</v>
      </c>
      <c r="AQ34" s="134">
        <f>[6]Supplybp_2020!AR34</f>
        <v>1875.4232542051773</v>
      </c>
      <c r="AR34" s="138">
        <f t="shared" si="2"/>
        <v>66884.306028224906</v>
      </c>
      <c r="AU34" s="130"/>
      <c r="AV34" s="130"/>
    </row>
    <row r="35" spans="1:48">
      <c r="A35" s="37" t="s">
        <v>188</v>
      </c>
      <c r="B35" s="23" t="s">
        <v>190</v>
      </c>
      <c r="C35" s="105" t="s">
        <v>189</v>
      </c>
      <c r="D35" s="132">
        <f>[6]Supplybp_2020!E35</f>
        <v>0</v>
      </c>
      <c r="E35" s="132">
        <f>[6]Supplybp_2020!F35</f>
        <v>0</v>
      </c>
      <c r="F35" s="132">
        <f>[6]Supplybp_2020!G35</f>
        <v>0</v>
      </c>
      <c r="G35" s="132">
        <f>[6]Supplybp_2020!H35</f>
        <v>0</v>
      </c>
      <c r="H35" s="132">
        <f>[6]Supplybp_2020!I35</f>
        <v>0</v>
      </c>
      <c r="I35" s="132">
        <f>[6]Supplybp_2020!J35</f>
        <v>0</v>
      </c>
      <c r="J35" s="132">
        <f>[6]Supplybp_2020!K35</f>
        <v>0</v>
      </c>
      <c r="K35" s="132">
        <f>[6]Supplybp_2020!L35</f>
        <v>212.63801326935456</v>
      </c>
      <c r="L35" s="132">
        <f>[6]Supplybp_2020!M35</f>
        <v>0</v>
      </c>
      <c r="M35" s="132">
        <f>[6]Supplybp_2020!N35</f>
        <v>0</v>
      </c>
      <c r="N35" s="132">
        <f>[6]Supplybp_2020!O35</f>
        <v>0</v>
      </c>
      <c r="O35" s="132">
        <f>[6]Supplybp_2020!P35</f>
        <v>0</v>
      </c>
      <c r="P35" s="132">
        <f>[6]Supplybp_2020!Q35</f>
        <v>0</v>
      </c>
      <c r="Q35" s="132">
        <f>[6]Supplybp_2020!R35</f>
        <v>0</v>
      </c>
      <c r="R35" s="132">
        <f>[6]Supplybp_2020!S35</f>
        <v>391.58001609650842</v>
      </c>
      <c r="S35" s="132">
        <f>[6]Supplybp_2020!T35</f>
        <v>0</v>
      </c>
      <c r="T35" s="132">
        <f>[6]Supplybp_2020!U35</f>
        <v>9.1832539053756523</v>
      </c>
      <c r="U35" s="132">
        <f>[6]Supplybp_2020!V35</f>
        <v>26.155353686216884</v>
      </c>
      <c r="V35" s="132">
        <f>[6]Supplybp_2020!W35</f>
        <v>0</v>
      </c>
      <c r="W35" s="132">
        <f>[6]Supplybp_2020!X35</f>
        <v>0</v>
      </c>
      <c r="X35" s="132">
        <f>[6]Supplybp_2020!Y35</f>
        <v>1.2615033408994543</v>
      </c>
      <c r="Y35" s="132">
        <f>[6]Supplybp_2020!Z35</f>
        <v>0</v>
      </c>
      <c r="Z35" s="132">
        <f>[6]Supplybp_2020!AA35</f>
        <v>149.45802878761003</v>
      </c>
      <c r="AA35" s="132">
        <f>[6]Supplybp_2020!AB35</f>
        <v>0.42870809075154925</v>
      </c>
      <c r="AB35" s="132">
        <f>[6]Supplybp_2020!AC35</f>
        <v>17618.40525668145</v>
      </c>
      <c r="AC35" s="132">
        <f>[6]Supplybp_2020!AD35</f>
        <v>0</v>
      </c>
      <c r="AD35" s="132">
        <f>[6]Supplybp_2020!AE35</f>
        <v>0</v>
      </c>
      <c r="AE35" s="132">
        <f>[6]Supplybp_2020!AF35</f>
        <v>70.916523284452254</v>
      </c>
      <c r="AF35" s="132">
        <f>[6]Supplybp_2020!AG35</f>
        <v>0</v>
      </c>
      <c r="AG35" s="132">
        <f>[6]Supplybp_2020!AH35</f>
        <v>43.035038135196771</v>
      </c>
      <c r="AH35" s="132">
        <f>[6]Supplybp_2020!AI35</f>
        <v>0</v>
      </c>
      <c r="AI35" s="132">
        <f>[6]Supplybp_2020!AJ35</f>
        <v>0</v>
      </c>
      <c r="AJ35" s="132">
        <f>[6]Supplybp_2020!AK35</f>
        <v>0</v>
      </c>
      <c r="AK35" s="132">
        <f>[6]Supplybp_2020!AL35</f>
        <v>0</v>
      </c>
      <c r="AL35" s="132">
        <f>[6]Supplybp_2020!AM35</f>
        <v>1.7550596031591774</v>
      </c>
      <c r="AM35" s="114">
        <f t="shared" si="0"/>
        <v>18524.816754880972</v>
      </c>
      <c r="AN35" s="134">
        <f>[6]Supplybp_2020!AO35</f>
        <v>4599.9098782241881</v>
      </c>
      <c r="AO35" s="114">
        <f t="shared" si="1"/>
        <v>23124.726633105161</v>
      </c>
      <c r="AP35" s="134">
        <f>[6]Supplybp_2020!AQ35</f>
        <v>0</v>
      </c>
      <c r="AQ35" s="134">
        <f>[6]Supplybp_2020!AR35</f>
        <v>496.25439843876262</v>
      </c>
      <c r="AR35" s="138">
        <f t="shared" si="2"/>
        <v>23620.981031543924</v>
      </c>
      <c r="AU35" s="130"/>
      <c r="AV35" s="130"/>
    </row>
    <row r="36" spans="1:48">
      <c r="A36" s="37" t="s">
        <v>191</v>
      </c>
      <c r="B36" s="23" t="s">
        <v>193</v>
      </c>
      <c r="C36" s="105" t="s">
        <v>192</v>
      </c>
      <c r="D36" s="132">
        <f>[6]Supplybp_2020!E36</f>
        <v>0</v>
      </c>
      <c r="E36" s="132">
        <f>[6]Supplybp_2020!F36</f>
        <v>0</v>
      </c>
      <c r="F36" s="132">
        <f>[6]Supplybp_2020!G36</f>
        <v>0</v>
      </c>
      <c r="G36" s="132">
        <f>[6]Supplybp_2020!H36</f>
        <v>0</v>
      </c>
      <c r="H36" s="132">
        <f>[6]Supplybp_2020!I36</f>
        <v>0</v>
      </c>
      <c r="I36" s="132">
        <f>[6]Supplybp_2020!J36</f>
        <v>0</v>
      </c>
      <c r="J36" s="132">
        <f>[6]Supplybp_2020!K36</f>
        <v>0</v>
      </c>
      <c r="K36" s="132">
        <f>[6]Supplybp_2020!L36</f>
        <v>0</v>
      </c>
      <c r="L36" s="132">
        <f>[6]Supplybp_2020!M36</f>
        <v>0</v>
      </c>
      <c r="M36" s="132">
        <f>[6]Supplybp_2020!N36</f>
        <v>0</v>
      </c>
      <c r="N36" s="132">
        <f>[6]Supplybp_2020!O36</f>
        <v>0</v>
      </c>
      <c r="O36" s="132">
        <f>[6]Supplybp_2020!P36</f>
        <v>0</v>
      </c>
      <c r="P36" s="132">
        <f>[6]Supplybp_2020!Q36</f>
        <v>0</v>
      </c>
      <c r="Q36" s="132">
        <f>[6]Supplybp_2020!R36</f>
        <v>0</v>
      </c>
      <c r="R36" s="132">
        <f>[6]Supplybp_2020!S36</f>
        <v>0</v>
      </c>
      <c r="S36" s="132">
        <f>[6]Supplybp_2020!T36</f>
        <v>0</v>
      </c>
      <c r="T36" s="132">
        <f>[6]Supplybp_2020!U36</f>
        <v>0</v>
      </c>
      <c r="U36" s="132">
        <f>[6]Supplybp_2020!V36</f>
        <v>0</v>
      </c>
      <c r="V36" s="132">
        <f>[6]Supplybp_2020!W36</f>
        <v>0</v>
      </c>
      <c r="W36" s="132">
        <f>[6]Supplybp_2020!X36</f>
        <v>0</v>
      </c>
      <c r="X36" s="132">
        <f>[6]Supplybp_2020!Y36</f>
        <v>0</v>
      </c>
      <c r="Y36" s="132">
        <f>[6]Supplybp_2020!Z36</f>
        <v>9.2269716561836894</v>
      </c>
      <c r="Z36" s="132">
        <f>[6]Supplybp_2020!AA36</f>
        <v>0</v>
      </c>
      <c r="AA36" s="132">
        <f>[6]Supplybp_2020!AB36</f>
        <v>0</v>
      </c>
      <c r="AB36" s="132">
        <f>[6]Supplybp_2020!AC36</f>
        <v>0</v>
      </c>
      <c r="AC36" s="132">
        <f>[6]Supplybp_2020!AD36</f>
        <v>61505.615458602602</v>
      </c>
      <c r="AD36" s="132">
        <f>[6]Supplybp_2020!AE36</f>
        <v>0</v>
      </c>
      <c r="AE36" s="132">
        <f>[6]Supplybp_2020!AF36</f>
        <v>1914.6459412874519</v>
      </c>
      <c r="AF36" s="132">
        <f>[6]Supplybp_2020!AG36</f>
        <v>0</v>
      </c>
      <c r="AG36" s="132">
        <f>[6]Supplybp_2020!AH36</f>
        <v>0</v>
      </c>
      <c r="AH36" s="132">
        <f>[6]Supplybp_2020!AI36</f>
        <v>0</v>
      </c>
      <c r="AI36" s="132">
        <f>[6]Supplybp_2020!AJ36</f>
        <v>0</v>
      </c>
      <c r="AJ36" s="132">
        <f>[6]Supplybp_2020!AK36</f>
        <v>0</v>
      </c>
      <c r="AK36" s="132">
        <f>[6]Supplybp_2020!AL36</f>
        <v>0</v>
      </c>
      <c r="AL36" s="132">
        <f>[6]Supplybp_2020!AM36</f>
        <v>0</v>
      </c>
      <c r="AM36" s="114">
        <f t="shared" si="0"/>
        <v>63429.488371546242</v>
      </c>
      <c r="AN36" s="134">
        <f>[6]Supplybp_2020!AO36</f>
        <v>4028.792801440205</v>
      </c>
      <c r="AO36" s="114">
        <f t="shared" si="1"/>
        <v>67458.281172986448</v>
      </c>
      <c r="AP36" s="134">
        <f>[6]Supplybp_2020!AQ36</f>
        <v>0</v>
      </c>
      <c r="AQ36" s="134">
        <f>[6]Supplybp_2020!AR36</f>
        <v>414.00278765375521</v>
      </c>
      <c r="AR36" s="138">
        <f t="shared" si="2"/>
        <v>67872.283960640198</v>
      </c>
      <c r="AU36" s="130"/>
      <c r="AV36" s="130"/>
    </row>
    <row r="37" spans="1:48">
      <c r="A37" s="37" t="s">
        <v>194</v>
      </c>
      <c r="B37" s="21" t="s">
        <v>196</v>
      </c>
      <c r="C37" s="106" t="s">
        <v>195</v>
      </c>
      <c r="D37" s="132">
        <f>[6]Supplybp_2020!E37</f>
        <v>0</v>
      </c>
      <c r="E37" s="132">
        <f>[6]Supplybp_2020!F37</f>
        <v>0</v>
      </c>
      <c r="F37" s="132">
        <f>[6]Supplybp_2020!G37</f>
        <v>2.2675118452888614</v>
      </c>
      <c r="G37" s="132">
        <f>[6]Supplybp_2020!H37</f>
        <v>17.199779542217822</v>
      </c>
      <c r="H37" s="132">
        <f>[6]Supplybp_2020!I37</f>
        <v>50.058107962035677</v>
      </c>
      <c r="I37" s="132">
        <f>[6]Supplybp_2020!J37</f>
        <v>0</v>
      </c>
      <c r="J37" s="132">
        <f>[6]Supplybp_2020!K37</f>
        <v>2.8704596794415065</v>
      </c>
      <c r="K37" s="132">
        <f>[6]Supplybp_2020!L37</f>
        <v>14.234394401416596</v>
      </c>
      <c r="L37" s="132">
        <f>[6]Supplybp_2020!M37</f>
        <v>0</v>
      </c>
      <c r="M37" s="132">
        <f>[6]Supplybp_2020!N37</f>
        <v>0</v>
      </c>
      <c r="N37" s="132">
        <f>[6]Supplybp_2020!O37</f>
        <v>0</v>
      </c>
      <c r="O37" s="132">
        <f>[6]Supplybp_2020!P37</f>
        <v>0</v>
      </c>
      <c r="P37" s="132">
        <f>[6]Supplybp_2020!Q37</f>
        <v>0</v>
      </c>
      <c r="Q37" s="132">
        <f>[6]Supplybp_2020!R37</f>
        <v>0</v>
      </c>
      <c r="R37" s="132">
        <f>[6]Supplybp_2020!S37</f>
        <v>1070.7722874192602</v>
      </c>
      <c r="S37" s="132">
        <f>[6]Supplybp_2020!T37</f>
        <v>0.53070046648530733</v>
      </c>
      <c r="T37" s="132">
        <f>[6]Supplybp_2020!U37</f>
        <v>24.26767695601891</v>
      </c>
      <c r="U37" s="132">
        <f>[6]Supplybp_2020!V37</f>
        <v>42.092323410152872</v>
      </c>
      <c r="V37" s="132">
        <f>[6]Supplybp_2020!W37</f>
        <v>29.203423317339443</v>
      </c>
      <c r="W37" s="132">
        <f>[6]Supplybp_2020!X37</f>
        <v>5.2778101519408525</v>
      </c>
      <c r="X37" s="132">
        <f>[6]Supplybp_2020!Y37</f>
        <v>5.6607095369815505</v>
      </c>
      <c r="Y37" s="132">
        <f>[6]Supplybp_2020!Z37</f>
        <v>104.56230134810876</v>
      </c>
      <c r="Z37" s="132">
        <f>[6]Supplybp_2020!AA37</f>
        <v>0</v>
      </c>
      <c r="AA37" s="132">
        <f>[6]Supplybp_2020!AB37</f>
        <v>0</v>
      </c>
      <c r="AB37" s="132">
        <f>[6]Supplybp_2020!AC37</f>
        <v>0</v>
      </c>
      <c r="AC37" s="132">
        <f>[6]Supplybp_2020!AD37</f>
        <v>0</v>
      </c>
      <c r="AD37" s="132">
        <f>[6]Supplybp_2020!AE37</f>
        <v>119315.35957314214</v>
      </c>
      <c r="AE37" s="132">
        <f>[6]Supplybp_2020!AF37</f>
        <v>55.594386688101622</v>
      </c>
      <c r="AF37" s="132">
        <f>[6]Supplybp_2020!AG37</f>
        <v>29.216832995356462</v>
      </c>
      <c r="AG37" s="132">
        <f>[6]Supplybp_2020!AH37</f>
        <v>76.366387533294969</v>
      </c>
      <c r="AH37" s="132">
        <f>[6]Supplybp_2020!AI37</f>
        <v>0</v>
      </c>
      <c r="AI37" s="132">
        <f>[6]Supplybp_2020!AJ37</f>
        <v>0</v>
      </c>
      <c r="AJ37" s="132">
        <f>[6]Supplybp_2020!AK37</f>
        <v>0</v>
      </c>
      <c r="AK37" s="132">
        <f>[6]Supplybp_2020!AL37</f>
        <v>0</v>
      </c>
      <c r="AL37" s="132">
        <f>[6]Supplybp_2020!AM37</f>
        <v>0</v>
      </c>
      <c r="AM37" s="114">
        <f t="shared" si="0"/>
        <v>120845.53466639559</v>
      </c>
      <c r="AN37" s="134">
        <f>[6]Supplybp_2020!AO37</f>
        <v>0</v>
      </c>
      <c r="AO37" s="114">
        <f t="shared" si="1"/>
        <v>120845.53466639559</v>
      </c>
      <c r="AP37" s="134">
        <f>[6]Supplybp_2020!AQ37</f>
        <v>0</v>
      </c>
      <c r="AQ37" s="134">
        <f>[6]Supplybp_2020!AR37</f>
        <v>259.57216007624885</v>
      </c>
      <c r="AR37" s="138">
        <f t="shared" si="2"/>
        <v>121105.10682647183</v>
      </c>
      <c r="AU37" s="130"/>
      <c r="AV37" s="130"/>
    </row>
    <row r="38" spans="1:48">
      <c r="A38" s="37" t="s">
        <v>197</v>
      </c>
      <c r="B38" s="23" t="s">
        <v>199</v>
      </c>
      <c r="C38" s="105" t="s">
        <v>198</v>
      </c>
      <c r="D38" s="132">
        <f>[6]Supplybp_2020!E38</f>
        <v>0</v>
      </c>
      <c r="E38" s="132">
        <f>[6]Supplybp_2020!F38</f>
        <v>3.809999953819406</v>
      </c>
      <c r="F38" s="132">
        <f>[6]Supplybp_2020!G38</f>
        <v>0</v>
      </c>
      <c r="G38" s="132">
        <f>[6]Supplybp_2020!H38</f>
        <v>1.2424658059530487</v>
      </c>
      <c r="H38" s="132">
        <f>[6]Supplybp_2020!I38</f>
        <v>0</v>
      </c>
      <c r="I38" s="132">
        <f>[6]Supplybp_2020!J38</f>
        <v>0</v>
      </c>
      <c r="J38" s="132">
        <f>[6]Supplybp_2020!K38</f>
        <v>0</v>
      </c>
      <c r="K38" s="132">
        <f>[6]Supplybp_2020!L38</f>
        <v>0</v>
      </c>
      <c r="L38" s="132">
        <f>[6]Supplybp_2020!M38</f>
        <v>0</v>
      </c>
      <c r="M38" s="132">
        <f>[6]Supplybp_2020!N38</f>
        <v>0</v>
      </c>
      <c r="N38" s="132">
        <f>[6]Supplybp_2020!O38</f>
        <v>0</v>
      </c>
      <c r="O38" s="132">
        <f>[6]Supplybp_2020!P38</f>
        <v>0</v>
      </c>
      <c r="P38" s="132">
        <f>[6]Supplybp_2020!Q38</f>
        <v>0</v>
      </c>
      <c r="Q38" s="132">
        <f>[6]Supplybp_2020!R38</f>
        <v>0</v>
      </c>
      <c r="R38" s="132">
        <f>[6]Supplybp_2020!S38</f>
        <v>120.11440751048656</v>
      </c>
      <c r="S38" s="132">
        <f>[6]Supplybp_2020!T38</f>
        <v>0</v>
      </c>
      <c r="T38" s="132">
        <f>[6]Supplybp_2020!U38</f>
        <v>47.644107506369338</v>
      </c>
      <c r="U38" s="132">
        <f>[6]Supplybp_2020!V38</f>
        <v>33.402569497632072</v>
      </c>
      <c r="V38" s="132">
        <f>[6]Supplybp_2020!W38</f>
        <v>0</v>
      </c>
      <c r="W38" s="132">
        <f>[6]Supplybp_2020!X38</f>
        <v>0</v>
      </c>
      <c r="X38" s="132">
        <f>[6]Supplybp_2020!Y38</f>
        <v>0</v>
      </c>
      <c r="Y38" s="132">
        <f>[6]Supplybp_2020!Z38</f>
        <v>115.6902799372462</v>
      </c>
      <c r="Z38" s="132">
        <f>[6]Supplybp_2020!AA38</f>
        <v>712.08317001941043</v>
      </c>
      <c r="AA38" s="132">
        <f>[6]Supplybp_2020!AB38</f>
        <v>2.7392553107860036</v>
      </c>
      <c r="AB38" s="132">
        <f>[6]Supplybp_2020!AC38</f>
        <v>195.45042453065756</v>
      </c>
      <c r="AC38" s="132">
        <f>[6]Supplybp_2020!AD38</f>
        <v>0</v>
      </c>
      <c r="AD38" s="132">
        <f>[6]Supplybp_2020!AE38</f>
        <v>385.16571271545598</v>
      </c>
      <c r="AE38" s="132">
        <f>[6]Supplybp_2020!AF38</f>
        <v>72104.550390171062</v>
      </c>
      <c r="AF38" s="132">
        <f>[6]Supplybp_2020!AG38</f>
        <v>62.072258675228937</v>
      </c>
      <c r="AG38" s="132">
        <f>[6]Supplybp_2020!AH38</f>
        <v>539.5129712607187</v>
      </c>
      <c r="AH38" s="132">
        <f>[6]Supplybp_2020!AI38</f>
        <v>0</v>
      </c>
      <c r="AI38" s="132">
        <f>[6]Supplybp_2020!AJ38</f>
        <v>0</v>
      </c>
      <c r="AJ38" s="132">
        <f>[6]Supplybp_2020!AK38</f>
        <v>0</v>
      </c>
      <c r="AK38" s="132">
        <f>[6]Supplybp_2020!AL38</f>
        <v>0</v>
      </c>
      <c r="AL38" s="132">
        <f>[6]Supplybp_2020!AM38</f>
        <v>116.85291991190911</v>
      </c>
      <c r="AM38" s="114">
        <f t="shared" si="0"/>
        <v>74440.330932806726</v>
      </c>
      <c r="AN38" s="134">
        <f>[6]Supplybp_2020!AO38</f>
        <v>15458.940743611745</v>
      </c>
      <c r="AO38" s="114">
        <f t="shared" si="1"/>
        <v>89899.271676418473</v>
      </c>
      <c r="AP38" s="134">
        <f>[6]Supplybp_2020!AQ38</f>
        <v>0</v>
      </c>
      <c r="AQ38" s="134">
        <f>[6]Supplybp_2020!AR38</f>
        <v>1950.6303025269685</v>
      </c>
      <c r="AR38" s="138">
        <f t="shared" si="2"/>
        <v>91849.901978945447</v>
      </c>
      <c r="AU38" s="130"/>
      <c r="AV38" s="130"/>
    </row>
    <row r="39" spans="1:48">
      <c r="A39" s="37" t="s">
        <v>200</v>
      </c>
      <c r="B39" s="23" t="s">
        <v>202</v>
      </c>
      <c r="C39" s="105" t="s">
        <v>201</v>
      </c>
      <c r="D39" s="132">
        <f>[6]Supplybp_2020!E39</f>
        <v>0</v>
      </c>
      <c r="E39" s="132">
        <f>[6]Supplybp_2020!F39</f>
        <v>0</v>
      </c>
      <c r="F39" s="132">
        <f>[6]Supplybp_2020!G39</f>
        <v>0</v>
      </c>
      <c r="G39" s="132">
        <f>[6]Supplybp_2020!H39</f>
        <v>0</v>
      </c>
      <c r="H39" s="132">
        <f>[6]Supplybp_2020!I39</f>
        <v>0.78746244443707125</v>
      </c>
      <c r="I39" s="132">
        <f>[6]Supplybp_2020!J39</f>
        <v>0</v>
      </c>
      <c r="J39" s="132">
        <f>[6]Supplybp_2020!K39</f>
        <v>0</v>
      </c>
      <c r="K39" s="132">
        <f>[6]Supplybp_2020!L39</f>
        <v>0</v>
      </c>
      <c r="L39" s="132">
        <f>[6]Supplybp_2020!M39</f>
        <v>0</v>
      </c>
      <c r="M39" s="132">
        <f>[6]Supplybp_2020!N39</f>
        <v>0</v>
      </c>
      <c r="N39" s="132">
        <f>[6]Supplybp_2020!O39</f>
        <v>0.66201873905411079</v>
      </c>
      <c r="O39" s="132">
        <f>[6]Supplybp_2020!P39</f>
        <v>0</v>
      </c>
      <c r="P39" s="132">
        <f>[6]Supplybp_2020!Q39</f>
        <v>0</v>
      </c>
      <c r="Q39" s="132">
        <f>[6]Supplybp_2020!R39</f>
        <v>0</v>
      </c>
      <c r="R39" s="132">
        <f>[6]Supplybp_2020!S39</f>
        <v>1.1914015815533399</v>
      </c>
      <c r="S39" s="132">
        <f>[6]Supplybp_2020!T39</f>
        <v>0</v>
      </c>
      <c r="T39" s="132">
        <f>[6]Supplybp_2020!U39</f>
        <v>3.2482360290216867</v>
      </c>
      <c r="U39" s="132">
        <f>[6]Supplybp_2020!V39</f>
        <v>34.927658490378114</v>
      </c>
      <c r="V39" s="132">
        <f>[6]Supplybp_2020!W39</f>
        <v>0</v>
      </c>
      <c r="W39" s="132">
        <f>[6]Supplybp_2020!X39</f>
        <v>0</v>
      </c>
      <c r="X39" s="132">
        <f>[6]Supplybp_2020!Y39</f>
        <v>0</v>
      </c>
      <c r="Y39" s="132">
        <f>[6]Supplybp_2020!Z39</f>
        <v>4.1587829034125878</v>
      </c>
      <c r="Z39" s="132">
        <f>[6]Supplybp_2020!AA39</f>
        <v>10.125885313913416</v>
      </c>
      <c r="AA39" s="132">
        <f>[6]Supplybp_2020!AB39</f>
        <v>0</v>
      </c>
      <c r="AB39" s="132">
        <f>[6]Supplybp_2020!AC39</f>
        <v>121.25430378095828</v>
      </c>
      <c r="AC39" s="132">
        <f>[6]Supplybp_2020!AD39</f>
        <v>0</v>
      </c>
      <c r="AD39" s="132">
        <f>[6]Supplybp_2020!AE39</f>
        <v>0</v>
      </c>
      <c r="AE39" s="132">
        <f>[6]Supplybp_2020!AF39</f>
        <v>138.24503727346757</v>
      </c>
      <c r="AF39" s="132">
        <f>[6]Supplybp_2020!AG39</f>
        <v>18018.553670947902</v>
      </c>
      <c r="AG39" s="132">
        <f>[6]Supplybp_2020!AH39</f>
        <v>18.32309066959116</v>
      </c>
      <c r="AH39" s="132">
        <f>[6]Supplybp_2020!AI39</f>
        <v>281.56869097392405</v>
      </c>
      <c r="AI39" s="132">
        <f>[6]Supplybp_2020!AJ39</f>
        <v>41.844459842960148</v>
      </c>
      <c r="AJ39" s="132">
        <f>[6]Supplybp_2020!AK39</f>
        <v>0</v>
      </c>
      <c r="AK39" s="132">
        <f>[6]Supplybp_2020!AL39</f>
        <v>110.81424817083418</v>
      </c>
      <c r="AL39" s="132">
        <f>[6]Supplybp_2020!AM39</f>
        <v>0</v>
      </c>
      <c r="AM39" s="114">
        <f t="shared" si="0"/>
        <v>18785.704947161405</v>
      </c>
      <c r="AN39" s="134">
        <f>[6]Supplybp_2020!AO39</f>
        <v>4716.9326574291727</v>
      </c>
      <c r="AO39" s="114">
        <f t="shared" si="1"/>
        <v>23502.637604590578</v>
      </c>
      <c r="AP39" s="134">
        <f>[6]Supplybp_2020!AQ39</f>
        <v>104.72631194396118</v>
      </c>
      <c r="AQ39" s="134">
        <f>[6]Supplybp_2020!AR39</f>
        <v>744.0038761948548</v>
      </c>
      <c r="AR39" s="138">
        <f t="shared" si="2"/>
        <v>24351.367792729394</v>
      </c>
      <c r="AU39" s="130"/>
      <c r="AV39" s="130"/>
    </row>
    <row r="40" spans="1:48">
      <c r="A40" s="37" t="s">
        <v>203</v>
      </c>
      <c r="B40" s="23" t="s">
        <v>205</v>
      </c>
      <c r="C40" s="105" t="s">
        <v>204</v>
      </c>
      <c r="D40" s="132">
        <f>[6]Supplybp_2020!E40</f>
        <v>0</v>
      </c>
      <c r="E40" s="132">
        <f>[6]Supplybp_2020!F40</f>
        <v>24.861379087767872</v>
      </c>
      <c r="F40" s="132">
        <f>[6]Supplybp_2020!G40</f>
        <v>21.821874767387939</v>
      </c>
      <c r="G40" s="132">
        <f>[6]Supplybp_2020!H40</f>
        <v>31.56638862004111</v>
      </c>
      <c r="H40" s="132">
        <f>[6]Supplybp_2020!I40</f>
        <v>115.10122410374704</v>
      </c>
      <c r="I40" s="132">
        <f>[6]Supplybp_2020!J40</f>
        <v>0</v>
      </c>
      <c r="J40" s="132">
        <f>[6]Supplybp_2020!K40</f>
        <v>0</v>
      </c>
      <c r="K40" s="132">
        <f>[6]Supplybp_2020!L40</f>
        <v>0</v>
      </c>
      <c r="L40" s="132">
        <f>[6]Supplybp_2020!M40</f>
        <v>0</v>
      </c>
      <c r="M40" s="132">
        <f>[6]Supplybp_2020!N40</f>
        <v>0</v>
      </c>
      <c r="N40" s="132">
        <f>[6]Supplybp_2020!O40</f>
        <v>0</v>
      </c>
      <c r="O40" s="132">
        <f>[6]Supplybp_2020!P40</f>
        <v>0</v>
      </c>
      <c r="P40" s="132">
        <f>[6]Supplybp_2020!Q40</f>
        <v>0</v>
      </c>
      <c r="Q40" s="132">
        <f>[6]Supplybp_2020!R40</f>
        <v>0</v>
      </c>
      <c r="R40" s="132">
        <f>[6]Supplybp_2020!S40</f>
        <v>941.40441501633995</v>
      </c>
      <c r="S40" s="132">
        <f>[6]Supplybp_2020!T40</f>
        <v>41.765125390758811</v>
      </c>
      <c r="T40" s="132">
        <f>[6]Supplybp_2020!U40</f>
        <v>7.1032649070594713</v>
      </c>
      <c r="U40" s="132">
        <f>[6]Supplybp_2020!V40</f>
        <v>12.502365736354221</v>
      </c>
      <c r="V40" s="132">
        <f>[6]Supplybp_2020!W40</f>
        <v>62.748441453623919</v>
      </c>
      <c r="W40" s="132">
        <f>[6]Supplybp_2020!X40</f>
        <v>9.2554298467429916</v>
      </c>
      <c r="X40" s="132">
        <f>[6]Supplybp_2020!Y40</f>
        <v>16.466059062394876</v>
      </c>
      <c r="Y40" s="132">
        <f>[6]Supplybp_2020!Z40</f>
        <v>82.432749870936718</v>
      </c>
      <c r="Z40" s="132">
        <f>[6]Supplybp_2020!AA40</f>
        <v>24.075058307147398</v>
      </c>
      <c r="AA40" s="132">
        <f>[6]Supplybp_2020!AB40</f>
        <v>98.594252276656505</v>
      </c>
      <c r="AB40" s="132">
        <f>[6]Supplybp_2020!AC40</f>
        <v>276.13712799388725</v>
      </c>
      <c r="AC40" s="132">
        <f>[6]Supplybp_2020!AD40</f>
        <v>0</v>
      </c>
      <c r="AD40" s="132">
        <f>[6]Supplybp_2020!AE40</f>
        <v>0</v>
      </c>
      <c r="AE40" s="132">
        <f>[6]Supplybp_2020!AF40</f>
        <v>100.20209025597698</v>
      </c>
      <c r="AF40" s="132">
        <f>[6]Supplybp_2020!AG40</f>
        <v>1045.9663527392797</v>
      </c>
      <c r="AG40" s="132">
        <f>[6]Supplybp_2020!AH40</f>
        <v>78241.78479143462</v>
      </c>
      <c r="AH40" s="132">
        <f>[6]Supplybp_2020!AI40</f>
        <v>1512.9330147741957</v>
      </c>
      <c r="AI40" s="132">
        <f>[6]Supplybp_2020!AJ40</f>
        <v>11.534947689964373</v>
      </c>
      <c r="AJ40" s="132">
        <f>[6]Supplybp_2020!AK40</f>
        <v>0</v>
      </c>
      <c r="AK40" s="132">
        <f>[6]Supplybp_2020!AL40</f>
        <v>0</v>
      </c>
      <c r="AL40" s="132">
        <f>[6]Supplybp_2020!AM40</f>
        <v>266.06882313094275</v>
      </c>
      <c r="AM40" s="114">
        <f t="shared" si="0"/>
        <v>82944.325176465834</v>
      </c>
      <c r="AN40" s="134">
        <f>[6]Supplybp_2020!AO40</f>
        <v>10873.845701966446</v>
      </c>
      <c r="AO40" s="114">
        <f t="shared" si="1"/>
        <v>93818.170878432284</v>
      </c>
      <c r="AP40" s="134">
        <f>[6]Supplybp_2020!AQ40</f>
        <v>0</v>
      </c>
      <c r="AQ40" s="134">
        <f>[6]Supplybp_2020!AR40</f>
        <v>1026.1059889685619</v>
      </c>
      <c r="AR40" s="138">
        <f t="shared" si="2"/>
        <v>94844.27686740084</v>
      </c>
      <c r="AU40" s="130"/>
      <c r="AV40" s="130"/>
    </row>
    <row r="41" spans="1:48">
      <c r="A41" s="37" t="s">
        <v>206</v>
      </c>
      <c r="B41" s="23" t="s">
        <v>208</v>
      </c>
      <c r="C41" s="105" t="s">
        <v>207</v>
      </c>
      <c r="D41" s="132">
        <f>[6]Supplybp_2020!E41</f>
        <v>0</v>
      </c>
      <c r="E41" s="132">
        <f>[6]Supplybp_2020!F41</f>
        <v>0</v>
      </c>
      <c r="F41" s="132">
        <f>[6]Supplybp_2020!G41</f>
        <v>0</v>
      </c>
      <c r="G41" s="132">
        <f>[6]Supplybp_2020!H41</f>
        <v>0</v>
      </c>
      <c r="H41" s="132">
        <f>[6]Supplybp_2020!I41</f>
        <v>0</v>
      </c>
      <c r="I41" s="132">
        <f>[6]Supplybp_2020!J41</f>
        <v>0</v>
      </c>
      <c r="J41" s="132">
        <f>[6]Supplybp_2020!K41</f>
        <v>0</v>
      </c>
      <c r="K41" s="132">
        <f>[6]Supplybp_2020!L41</f>
        <v>0</v>
      </c>
      <c r="L41" s="132">
        <f>[6]Supplybp_2020!M41</f>
        <v>0</v>
      </c>
      <c r="M41" s="132">
        <f>[6]Supplybp_2020!N41</f>
        <v>0</v>
      </c>
      <c r="N41" s="132">
        <f>[6]Supplybp_2020!O41</f>
        <v>0</v>
      </c>
      <c r="O41" s="132">
        <f>[6]Supplybp_2020!P41</f>
        <v>0</v>
      </c>
      <c r="P41" s="132">
        <f>[6]Supplybp_2020!Q41</f>
        <v>0</v>
      </c>
      <c r="Q41" s="132">
        <f>[6]Supplybp_2020!R41</f>
        <v>0</v>
      </c>
      <c r="R41" s="132">
        <f>[6]Supplybp_2020!S41</f>
        <v>0</v>
      </c>
      <c r="S41" s="132">
        <f>[6]Supplybp_2020!T41</f>
        <v>0</v>
      </c>
      <c r="T41" s="132">
        <f>[6]Supplybp_2020!U41</f>
        <v>0</v>
      </c>
      <c r="U41" s="132">
        <f>[6]Supplybp_2020!V41</f>
        <v>0</v>
      </c>
      <c r="V41" s="132">
        <f>[6]Supplybp_2020!W41</f>
        <v>0</v>
      </c>
      <c r="W41" s="132">
        <f>[6]Supplybp_2020!X41</f>
        <v>0</v>
      </c>
      <c r="X41" s="132">
        <f>[6]Supplybp_2020!Y41</f>
        <v>0</v>
      </c>
      <c r="Y41" s="132">
        <f>[6]Supplybp_2020!Z41</f>
        <v>0</v>
      </c>
      <c r="Z41" s="132">
        <f>[6]Supplybp_2020!AA41</f>
        <v>0</v>
      </c>
      <c r="AA41" s="132">
        <f>[6]Supplybp_2020!AB41</f>
        <v>0</v>
      </c>
      <c r="AB41" s="132">
        <f>[6]Supplybp_2020!AC41</f>
        <v>0</v>
      </c>
      <c r="AC41" s="132">
        <f>[6]Supplybp_2020!AD41</f>
        <v>0</v>
      </c>
      <c r="AD41" s="132">
        <f>[6]Supplybp_2020!AE41</f>
        <v>0</v>
      </c>
      <c r="AE41" s="132">
        <f>[6]Supplybp_2020!AF41</f>
        <v>0</v>
      </c>
      <c r="AF41" s="132">
        <f>[6]Supplybp_2020!AG41</f>
        <v>0</v>
      </c>
      <c r="AG41" s="132">
        <f>[6]Supplybp_2020!AH41</f>
        <v>0</v>
      </c>
      <c r="AH41" s="132">
        <f>[6]Supplybp_2020!AI41</f>
        <v>91928.451662819614</v>
      </c>
      <c r="AI41" s="132">
        <f>[6]Supplybp_2020!AJ41</f>
        <v>1606.5513906134968</v>
      </c>
      <c r="AJ41" s="132">
        <f>[6]Supplybp_2020!AK41</f>
        <v>1171.5460006244934</v>
      </c>
      <c r="AK41" s="132">
        <f>[6]Supplybp_2020!AL41</f>
        <v>0</v>
      </c>
      <c r="AL41" s="132">
        <f>[6]Supplybp_2020!AM41</f>
        <v>0</v>
      </c>
      <c r="AM41" s="114">
        <f t="shared" si="0"/>
        <v>94706.549054057614</v>
      </c>
      <c r="AN41" s="134">
        <f>[6]Supplybp_2020!AO41</f>
        <v>8925.3264318335623</v>
      </c>
      <c r="AO41" s="114">
        <f t="shared" si="1"/>
        <v>103631.87548589117</v>
      </c>
      <c r="AP41" s="134">
        <f>[6]Supplybp_2020!AQ41</f>
        <v>0</v>
      </c>
      <c r="AQ41" s="134">
        <f>[6]Supplybp_2020!AR41</f>
        <v>19.035605191658441</v>
      </c>
      <c r="AR41" s="138">
        <f t="shared" si="2"/>
        <v>103650.91109108283</v>
      </c>
      <c r="AU41" s="130"/>
      <c r="AV41" s="130"/>
    </row>
    <row r="42" spans="1:48">
      <c r="A42" s="37" t="s">
        <v>209</v>
      </c>
      <c r="B42" s="23" t="s">
        <v>211</v>
      </c>
      <c r="C42" s="105" t="s">
        <v>210</v>
      </c>
      <c r="D42" s="132">
        <f>[6]Supplybp_2020!E42</f>
        <v>0</v>
      </c>
      <c r="E42" s="132">
        <f>[6]Supplybp_2020!F42</f>
        <v>0</v>
      </c>
      <c r="F42" s="132">
        <f>[6]Supplybp_2020!G42</f>
        <v>0</v>
      </c>
      <c r="G42" s="132">
        <f>[6]Supplybp_2020!H42</f>
        <v>0</v>
      </c>
      <c r="H42" s="132">
        <f>[6]Supplybp_2020!I42</f>
        <v>0</v>
      </c>
      <c r="I42" s="132">
        <f>[6]Supplybp_2020!J42</f>
        <v>0</v>
      </c>
      <c r="J42" s="132">
        <f>[6]Supplybp_2020!K42</f>
        <v>0</v>
      </c>
      <c r="K42" s="132">
        <f>[6]Supplybp_2020!L42</f>
        <v>0</v>
      </c>
      <c r="L42" s="132">
        <f>[6]Supplybp_2020!M42</f>
        <v>0</v>
      </c>
      <c r="M42" s="132">
        <f>[6]Supplybp_2020!N42</f>
        <v>0</v>
      </c>
      <c r="N42" s="132">
        <f>[6]Supplybp_2020!O42</f>
        <v>0</v>
      </c>
      <c r="O42" s="132">
        <f>[6]Supplybp_2020!P42</f>
        <v>0</v>
      </c>
      <c r="P42" s="132">
        <f>[6]Supplybp_2020!Q42</f>
        <v>0</v>
      </c>
      <c r="Q42" s="132">
        <f>[6]Supplybp_2020!R42</f>
        <v>0</v>
      </c>
      <c r="R42" s="132">
        <f>[6]Supplybp_2020!S42</f>
        <v>5.3196080616356625</v>
      </c>
      <c r="S42" s="132">
        <f>[6]Supplybp_2020!T42</f>
        <v>0</v>
      </c>
      <c r="T42" s="132">
        <f>[6]Supplybp_2020!U42</f>
        <v>0</v>
      </c>
      <c r="U42" s="132">
        <f>[6]Supplybp_2020!V42</f>
        <v>7.9127132139964322</v>
      </c>
      <c r="V42" s="132">
        <f>[6]Supplybp_2020!W42</f>
        <v>0</v>
      </c>
      <c r="W42" s="132">
        <f>[6]Supplybp_2020!X42</f>
        <v>0.19021304835918218</v>
      </c>
      <c r="X42" s="132">
        <f>[6]Supplybp_2020!Y42</f>
        <v>0</v>
      </c>
      <c r="Y42" s="132">
        <f>[6]Supplybp_2020!Z42</f>
        <v>0</v>
      </c>
      <c r="Z42" s="132">
        <f>[6]Supplybp_2020!AA42</f>
        <v>0</v>
      </c>
      <c r="AA42" s="132">
        <f>[6]Supplybp_2020!AB42</f>
        <v>0</v>
      </c>
      <c r="AB42" s="132">
        <f>[6]Supplybp_2020!AC42</f>
        <v>0</v>
      </c>
      <c r="AC42" s="132">
        <f>[6]Supplybp_2020!AD42</f>
        <v>0</v>
      </c>
      <c r="AD42" s="132">
        <f>[6]Supplybp_2020!AE42</f>
        <v>0</v>
      </c>
      <c r="AE42" s="132">
        <f>[6]Supplybp_2020!AF42</f>
        <v>0</v>
      </c>
      <c r="AF42" s="132">
        <f>[6]Supplybp_2020!AG42</f>
        <v>163.53835780206538</v>
      </c>
      <c r="AG42" s="132">
        <f>[6]Supplybp_2020!AH42</f>
        <v>2024.52037126144</v>
      </c>
      <c r="AH42" s="132">
        <f>[6]Supplybp_2020!AI42</f>
        <v>2427.8209226532199</v>
      </c>
      <c r="AI42" s="132">
        <f>[6]Supplybp_2020!AJ42</f>
        <v>83905.475610024965</v>
      </c>
      <c r="AJ42" s="132">
        <f>[6]Supplybp_2020!AK42</f>
        <v>0</v>
      </c>
      <c r="AK42" s="132">
        <f>[6]Supplybp_2020!AL42</f>
        <v>1.9281051828098499</v>
      </c>
      <c r="AL42" s="132">
        <f>[6]Supplybp_2020!AM42</f>
        <v>0</v>
      </c>
      <c r="AM42" s="114">
        <f t="shared" si="0"/>
        <v>88536.705901248497</v>
      </c>
      <c r="AN42" s="134">
        <f>[6]Supplybp_2020!AO42</f>
        <v>1657.6103330311412</v>
      </c>
      <c r="AO42" s="114">
        <f t="shared" si="1"/>
        <v>90194.316234279642</v>
      </c>
      <c r="AP42" s="134">
        <f>[6]Supplybp_2020!AQ42</f>
        <v>0</v>
      </c>
      <c r="AQ42" s="134">
        <f>[6]Supplybp_2020!AR42</f>
        <v>58.277713947829639</v>
      </c>
      <c r="AR42" s="138">
        <f t="shared" si="2"/>
        <v>90252.59394822747</v>
      </c>
      <c r="AU42" s="130"/>
      <c r="AV42" s="130"/>
    </row>
    <row r="43" spans="1:48">
      <c r="A43" s="37" t="s">
        <v>212</v>
      </c>
      <c r="B43" s="23" t="s">
        <v>214</v>
      </c>
      <c r="C43" s="105" t="s">
        <v>213</v>
      </c>
      <c r="D43" s="132">
        <f>[6]Supplybp_2020!E43</f>
        <v>0</v>
      </c>
      <c r="E43" s="132">
        <f>[6]Supplybp_2020!F43</f>
        <v>0</v>
      </c>
      <c r="F43" s="132">
        <f>[6]Supplybp_2020!G43</f>
        <v>0</v>
      </c>
      <c r="G43" s="132">
        <f>[6]Supplybp_2020!H43</f>
        <v>0</v>
      </c>
      <c r="H43" s="132">
        <f>[6]Supplybp_2020!I43</f>
        <v>71.081908265748581</v>
      </c>
      <c r="I43" s="132">
        <f>[6]Supplybp_2020!J43</f>
        <v>0</v>
      </c>
      <c r="J43" s="132">
        <f>[6]Supplybp_2020!K43</f>
        <v>0</v>
      </c>
      <c r="K43" s="132">
        <f>[6]Supplybp_2020!L43</f>
        <v>0</v>
      </c>
      <c r="L43" s="132">
        <f>[6]Supplybp_2020!M43</f>
        <v>8.6910536419906599</v>
      </c>
      <c r="M43" s="132">
        <f>[6]Supplybp_2020!N43</f>
        <v>0</v>
      </c>
      <c r="N43" s="132">
        <f>[6]Supplybp_2020!O43</f>
        <v>26.042849040284004</v>
      </c>
      <c r="O43" s="132">
        <f>[6]Supplybp_2020!P43</f>
        <v>0</v>
      </c>
      <c r="P43" s="132">
        <f>[6]Supplybp_2020!Q43</f>
        <v>0</v>
      </c>
      <c r="Q43" s="132">
        <f>[6]Supplybp_2020!R43</f>
        <v>0</v>
      </c>
      <c r="R43" s="132">
        <f>[6]Supplybp_2020!S43</f>
        <v>10.001816277140287</v>
      </c>
      <c r="S43" s="132">
        <f>[6]Supplybp_2020!T43</f>
        <v>0</v>
      </c>
      <c r="T43" s="132">
        <f>[6]Supplybp_2020!U43</f>
        <v>37.130815846471705</v>
      </c>
      <c r="U43" s="132">
        <f>[6]Supplybp_2020!V43</f>
        <v>43.795793149982543</v>
      </c>
      <c r="V43" s="132">
        <f>[6]Supplybp_2020!W43</f>
        <v>0</v>
      </c>
      <c r="W43" s="132">
        <f>[6]Supplybp_2020!X43</f>
        <v>0</v>
      </c>
      <c r="X43" s="132">
        <f>[6]Supplybp_2020!Y43</f>
        <v>0</v>
      </c>
      <c r="Y43" s="132">
        <f>[6]Supplybp_2020!Z43</f>
        <v>0</v>
      </c>
      <c r="Z43" s="132">
        <f>[6]Supplybp_2020!AA43</f>
        <v>0</v>
      </c>
      <c r="AA43" s="132">
        <f>[6]Supplybp_2020!AB43</f>
        <v>0</v>
      </c>
      <c r="AB43" s="132">
        <f>[6]Supplybp_2020!AC43</f>
        <v>0</v>
      </c>
      <c r="AC43" s="132">
        <f>[6]Supplybp_2020!AD43</f>
        <v>0</v>
      </c>
      <c r="AD43" s="132">
        <f>[6]Supplybp_2020!AE43</f>
        <v>0</v>
      </c>
      <c r="AE43" s="132">
        <f>[6]Supplybp_2020!AF43</f>
        <v>15.478888987155965</v>
      </c>
      <c r="AF43" s="132">
        <f>[6]Supplybp_2020!AG43</f>
        <v>25.039741700756906</v>
      </c>
      <c r="AG43" s="132">
        <f>[6]Supplybp_2020!AH43</f>
        <v>3641.60197876763</v>
      </c>
      <c r="AH43" s="132">
        <f>[6]Supplybp_2020!AI43</f>
        <v>5668.5937911827896</v>
      </c>
      <c r="AI43" s="132">
        <f>[6]Supplybp_2020!AJ43</f>
        <v>620.76558341684995</v>
      </c>
      <c r="AJ43" s="132">
        <f>[6]Supplybp_2020!AK43</f>
        <v>80839.020373154679</v>
      </c>
      <c r="AK43" s="132">
        <f>[6]Supplybp_2020!AL43</f>
        <v>5</v>
      </c>
      <c r="AL43" s="132">
        <f>[6]Supplybp_2020!AM43</f>
        <v>2020.4398097007013</v>
      </c>
      <c r="AM43" s="114">
        <f t="shared" si="0"/>
        <v>93032.684403132182</v>
      </c>
      <c r="AN43" s="134">
        <f>[6]Supplybp_2020!AO43</f>
        <v>1661.8531130082049</v>
      </c>
      <c r="AO43" s="114">
        <f t="shared" si="1"/>
        <v>94694.537516140394</v>
      </c>
      <c r="AP43" s="134">
        <f>[6]Supplybp_2020!AQ43</f>
        <v>0</v>
      </c>
      <c r="AQ43" s="134">
        <f>[6]Supplybp_2020!AR43</f>
        <v>123.65318827332403</v>
      </c>
      <c r="AR43" s="138">
        <f t="shared" si="2"/>
        <v>94818.190704413719</v>
      </c>
      <c r="AU43" s="130"/>
      <c r="AV43" s="130"/>
    </row>
    <row r="44" spans="1:48" s="25" customFormat="1">
      <c r="A44" s="37" t="s">
        <v>215</v>
      </c>
      <c r="B44" s="23" t="s">
        <v>216</v>
      </c>
      <c r="C44" s="105" t="s">
        <v>64</v>
      </c>
      <c r="D44" s="132">
        <f>[6]Supplybp_2020!E44</f>
        <v>0</v>
      </c>
      <c r="E44" s="132">
        <f>[6]Supplybp_2020!F44</f>
        <v>0</v>
      </c>
      <c r="F44" s="132">
        <f>[6]Supplybp_2020!G44</f>
        <v>0</v>
      </c>
      <c r="G44" s="132">
        <f>[6]Supplybp_2020!H44</f>
        <v>0</v>
      </c>
      <c r="H44" s="132">
        <f>[6]Supplybp_2020!I44</f>
        <v>0.17896873737206165</v>
      </c>
      <c r="I44" s="132">
        <f>[6]Supplybp_2020!J44</f>
        <v>0</v>
      </c>
      <c r="J44" s="132">
        <f>[6]Supplybp_2020!K44</f>
        <v>0</v>
      </c>
      <c r="K44" s="132">
        <f>[6]Supplybp_2020!L44</f>
        <v>0</v>
      </c>
      <c r="L44" s="132">
        <f>[6]Supplybp_2020!M44</f>
        <v>0</v>
      </c>
      <c r="M44" s="132">
        <f>[6]Supplybp_2020!N44</f>
        <v>0</v>
      </c>
      <c r="N44" s="132">
        <f>[6]Supplybp_2020!O44</f>
        <v>4.0970234854258711</v>
      </c>
      <c r="O44" s="132">
        <f>[6]Supplybp_2020!P44</f>
        <v>0</v>
      </c>
      <c r="P44" s="132">
        <f>[6]Supplybp_2020!Q44</f>
        <v>0</v>
      </c>
      <c r="Q44" s="132">
        <f>[6]Supplybp_2020!R44</f>
        <v>0</v>
      </c>
      <c r="R44" s="132">
        <f>[6]Supplybp_2020!S44</f>
        <v>172.13667900678038</v>
      </c>
      <c r="S44" s="132">
        <f>[6]Supplybp_2020!T44</f>
        <v>0</v>
      </c>
      <c r="T44" s="132">
        <f>[6]Supplybp_2020!U44</f>
        <v>19.584441052225785</v>
      </c>
      <c r="U44" s="132">
        <f>[6]Supplybp_2020!V44</f>
        <v>0.54222435527903279</v>
      </c>
      <c r="V44" s="132">
        <f>[6]Supplybp_2020!W44</f>
        <v>11.926412859213549</v>
      </c>
      <c r="W44" s="132">
        <f>[6]Supplybp_2020!X44</f>
        <v>0</v>
      </c>
      <c r="X44" s="132">
        <f>[6]Supplybp_2020!Y44</f>
        <v>0</v>
      </c>
      <c r="Y44" s="132">
        <f>[6]Supplybp_2020!Z44</f>
        <v>403.61627593214405</v>
      </c>
      <c r="Z44" s="132">
        <f>[6]Supplybp_2020!AA44</f>
        <v>0</v>
      </c>
      <c r="AA44" s="132">
        <f>[6]Supplybp_2020!AB44</f>
        <v>0</v>
      </c>
      <c r="AB44" s="132">
        <f>[6]Supplybp_2020!AC44</f>
        <v>2064.4513954293611</v>
      </c>
      <c r="AC44" s="132">
        <f>[6]Supplybp_2020!AD44</f>
        <v>0</v>
      </c>
      <c r="AD44" s="132">
        <f>[6]Supplybp_2020!AE44</f>
        <v>0</v>
      </c>
      <c r="AE44" s="132">
        <f>[6]Supplybp_2020!AF44</f>
        <v>0</v>
      </c>
      <c r="AF44" s="132">
        <f>[6]Supplybp_2020!AG44</f>
        <v>0</v>
      </c>
      <c r="AG44" s="132">
        <f>[6]Supplybp_2020!AH44</f>
        <v>1593.5852750553474</v>
      </c>
      <c r="AH44" s="132">
        <f>[6]Supplybp_2020!AI44</f>
        <v>89.553156741387369</v>
      </c>
      <c r="AI44" s="132">
        <f>[6]Supplybp_2020!AJ44</f>
        <v>51.777284976131902</v>
      </c>
      <c r="AJ44" s="132">
        <f>[6]Supplybp_2020!AK44</f>
        <v>150</v>
      </c>
      <c r="AK44" s="132">
        <f>[6]Supplybp_2020!AL44</f>
        <v>13089.839346433726</v>
      </c>
      <c r="AL44" s="132">
        <f>[6]Supplybp_2020!AM44</f>
        <v>548.69601894642801</v>
      </c>
      <c r="AM44" s="114">
        <f t="shared" si="0"/>
        <v>18199.984503010826</v>
      </c>
      <c r="AN44" s="134">
        <f>[6]Supplybp_2020!AO44</f>
        <v>6170.9267220505335</v>
      </c>
      <c r="AO44" s="114">
        <f t="shared" si="1"/>
        <v>24370.911225061362</v>
      </c>
      <c r="AP44" s="134">
        <f>[6]Supplybp_2020!AQ44</f>
        <v>0.17673263453907873</v>
      </c>
      <c r="AQ44" s="134">
        <f>[6]Supplybp_2020!AR44</f>
        <v>888.48095455731232</v>
      </c>
      <c r="AR44" s="138">
        <f t="shared" si="2"/>
        <v>25259.568912253213</v>
      </c>
      <c r="AT44" s="84"/>
      <c r="AU44" s="130"/>
      <c r="AV44" s="130"/>
    </row>
    <row r="45" spans="1:48" s="25" customFormat="1">
      <c r="A45" s="37" t="s">
        <v>217</v>
      </c>
      <c r="B45" s="26" t="s">
        <v>218</v>
      </c>
      <c r="C45" s="107" t="s">
        <v>65</v>
      </c>
      <c r="D45" s="132">
        <f>[6]Supplybp_2020!E45</f>
        <v>0</v>
      </c>
      <c r="E45" s="132">
        <f>[6]Supplybp_2020!F45</f>
        <v>0</v>
      </c>
      <c r="F45" s="132">
        <f>[6]Supplybp_2020!G45</f>
        <v>0</v>
      </c>
      <c r="G45" s="132">
        <f>[6]Supplybp_2020!H45</f>
        <v>9.4417347518264574</v>
      </c>
      <c r="H45" s="132">
        <f>[6]Supplybp_2020!I45</f>
        <v>0</v>
      </c>
      <c r="I45" s="132">
        <f>[6]Supplybp_2020!J45</f>
        <v>0</v>
      </c>
      <c r="J45" s="132">
        <f>[6]Supplybp_2020!K45</f>
        <v>0</v>
      </c>
      <c r="K45" s="132">
        <f>[6]Supplybp_2020!L45</f>
        <v>3.4242115328692715</v>
      </c>
      <c r="L45" s="132">
        <f>[6]Supplybp_2020!M45</f>
        <v>0.44626719599438563</v>
      </c>
      <c r="M45" s="132">
        <f>[6]Supplybp_2020!N45</f>
        <v>0</v>
      </c>
      <c r="N45" s="132">
        <f>[6]Supplybp_2020!O45</f>
        <v>77.863787830330963</v>
      </c>
      <c r="O45" s="132">
        <f>[6]Supplybp_2020!P45</f>
        <v>0</v>
      </c>
      <c r="P45" s="132">
        <f>[6]Supplybp_2020!Q45</f>
        <v>0</v>
      </c>
      <c r="Q45" s="132">
        <f>[6]Supplybp_2020!R45</f>
        <v>0</v>
      </c>
      <c r="R45" s="132">
        <f>[6]Supplybp_2020!S45</f>
        <v>14.528452248957702</v>
      </c>
      <c r="S45" s="132">
        <f>[6]Supplybp_2020!T45</f>
        <v>0</v>
      </c>
      <c r="T45" s="132">
        <f>[6]Supplybp_2020!U45</f>
        <v>11.05642405136598</v>
      </c>
      <c r="U45" s="132">
        <f>[6]Supplybp_2020!V45</f>
        <v>47.017269768530134</v>
      </c>
      <c r="V45" s="132">
        <f>[6]Supplybp_2020!W45</f>
        <v>2.1304372982738249</v>
      </c>
      <c r="W45" s="132">
        <f>[6]Supplybp_2020!X45</f>
        <v>0</v>
      </c>
      <c r="X45" s="132">
        <f>[6]Supplybp_2020!Y45</f>
        <v>0</v>
      </c>
      <c r="Y45" s="132">
        <f>[6]Supplybp_2020!Z45</f>
        <v>9.5452637034591703</v>
      </c>
      <c r="Z45" s="132">
        <f>[6]Supplybp_2020!AA45</f>
        <v>0.37593782490861022</v>
      </c>
      <c r="AA45" s="132">
        <f>[6]Supplybp_2020!AB45</f>
        <v>0</v>
      </c>
      <c r="AB45" s="132">
        <f>[6]Supplybp_2020!AC45</f>
        <v>43.243054206585541</v>
      </c>
      <c r="AC45" s="132">
        <f>[6]Supplybp_2020!AD45</f>
        <v>0</v>
      </c>
      <c r="AD45" s="132">
        <f>[6]Supplybp_2020!AE45</f>
        <v>0</v>
      </c>
      <c r="AE45" s="132">
        <f>[6]Supplybp_2020!AF45</f>
        <v>0</v>
      </c>
      <c r="AF45" s="132">
        <f>[6]Supplybp_2020!AG45</f>
        <v>5.0258031671927244</v>
      </c>
      <c r="AG45" s="132">
        <f>[6]Supplybp_2020!AH45</f>
        <v>80.699076307107262</v>
      </c>
      <c r="AH45" s="132">
        <f>[6]Supplybp_2020!AI45</f>
        <v>0</v>
      </c>
      <c r="AI45" s="132">
        <f>[6]Supplybp_2020!AJ45</f>
        <v>0</v>
      </c>
      <c r="AJ45" s="132">
        <f>[6]Supplybp_2020!AK45</f>
        <v>0</v>
      </c>
      <c r="AK45" s="132">
        <f>[6]Supplybp_2020!AL45</f>
        <v>6.5241435042437628</v>
      </c>
      <c r="AL45" s="132">
        <f>[6]Supplybp_2020!AM45</f>
        <v>41134.128410253586</v>
      </c>
      <c r="AM45" s="136">
        <f t="shared" si="0"/>
        <v>41445.450273645234</v>
      </c>
      <c r="AN45" s="134">
        <f>[6]Supplybp_2020!AO45</f>
        <v>11604.690000771077</v>
      </c>
      <c r="AO45" s="136">
        <f t="shared" si="1"/>
        <v>53050.140274416313</v>
      </c>
      <c r="AP45" s="134">
        <f>[6]Supplybp_2020!AQ45</f>
        <v>0</v>
      </c>
      <c r="AQ45" s="134">
        <f>[6]Supplybp_2020!AR45</f>
        <v>259.37912747841159</v>
      </c>
      <c r="AR45" s="139">
        <f t="shared" si="2"/>
        <v>53309.519401894722</v>
      </c>
      <c r="AT45" s="84"/>
      <c r="AU45" s="130"/>
      <c r="AV45" s="130"/>
    </row>
    <row r="46" spans="1:48" s="25" customFormat="1" ht="15" thickBot="1">
      <c r="A46" s="58" t="s">
        <v>219</v>
      </c>
      <c r="B46" s="27" t="s">
        <v>277</v>
      </c>
      <c r="C46" s="108" t="s">
        <v>220</v>
      </c>
      <c r="D46" s="90">
        <f>SUM(D11:D45)</f>
        <v>440532.90674849029</v>
      </c>
      <c r="E46" s="82">
        <f>SUM(E11:E45)</f>
        <v>56584.316177332483</v>
      </c>
      <c r="F46" s="82">
        <f t="shared" ref="F46:AL46" si="3">SUM(F11:F45)</f>
        <v>54678.305687569038</v>
      </c>
      <c r="G46" s="82">
        <f t="shared" si="3"/>
        <v>55515.825413345847</v>
      </c>
      <c r="H46" s="82">
        <f t="shared" si="3"/>
        <v>25375.235734975351</v>
      </c>
      <c r="I46" s="82">
        <f t="shared" si="3"/>
        <v>2470.0004658576536</v>
      </c>
      <c r="J46" s="82">
        <f t="shared" si="3"/>
        <v>9935.9804095771105</v>
      </c>
      <c r="K46" s="82">
        <f t="shared" si="3"/>
        <v>49976.15559175692</v>
      </c>
      <c r="L46" s="82">
        <f t="shared" si="3"/>
        <v>54292.331625816114</v>
      </c>
      <c r="M46" s="82">
        <f t="shared" si="3"/>
        <v>6392.18087985887</v>
      </c>
      <c r="N46" s="82">
        <f t="shared" si="3"/>
        <v>19932.849268542759</v>
      </c>
      <c r="O46" s="82">
        <f t="shared" si="3"/>
        <v>47625.810700674134</v>
      </c>
      <c r="P46" s="82">
        <f t="shared" si="3"/>
        <v>12200.494369995517</v>
      </c>
      <c r="Q46" s="82">
        <f t="shared" si="3"/>
        <v>20350.659092688824</v>
      </c>
      <c r="R46" s="82">
        <f t="shared" si="3"/>
        <v>434427.72594802745</v>
      </c>
      <c r="S46" s="82">
        <f t="shared" si="3"/>
        <v>14975.206966214429</v>
      </c>
      <c r="T46" s="82">
        <f t="shared" si="3"/>
        <v>171939.95995198333</v>
      </c>
      <c r="U46" s="82">
        <f t="shared" si="3"/>
        <v>83657.018038090479</v>
      </c>
      <c r="V46" s="82">
        <f t="shared" si="3"/>
        <v>57972.537243799925</v>
      </c>
      <c r="W46" s="82">
        <f t="shared" si="3"/>
        <v>31301.514346784781</v>
      </c>
      <c r="X46" s="82">
        <f t="shared" si="3"/>
        <v>9617.0064973587268</v>
      </c>
      <c r="Y46" s="82">
        <f t="shared" si="3"/>
        <v>69581.033186299246</v>
      </c>
      <c r="Z46" s="82">
        <f t="shared" si="3"/>
        <v>24092.438434775988</v>
      </c>
      <c r="AA46" s="82">
        <f t="shared" si="3"/>
        <v>69451.282312538664</v>
      </c>
      <c r="AB46" s="82">
        <f t="shared" si="3"/>
        <v>24877.361388444358</v>
      </c>
      <c r="AC46" s="82">
        <f t="shared" si="3"/>
        <v>61505.615458602602</v>
      </c>
      <c r="AD46" s="82">
        <f t="shared" si="3"/>
        <v>120744.22415727795</v>
      </c>
      <c r="AE46" s="82">
        <f t="shared" si="3"/>
        <v>75301.126776157646</v>
      </c>
      <c r="AF46" s="82">
        <f t="shared" si="3"/>
        <v>20199.406052309401</v>
      </c>
      <c r="AG46" s="82">
        <f t="shared" si="3"/>
        <v>87389.078077980244</v>
      </c>
      <c r="AH46" s="82">
        <f t="shared" si="3"/>
        <v>102524.64585883665</v>
      </c>
      <c r="AI46" s="82">
        <f t="shared" si="3"/>
        <v>86237.949276564381</v>
      </c>
      <c r="AJ46" s="82">
        <f t="shared" si="3"/>
        <v>82160.566373779177</v>
      </c>
      <c r="AK46" s="82">
        <f t="shared" si="3"/>
        <v>16280.921726652914</v>
      </c>
      <c r="AL46" s="88">
        <f t="shared" si="3"/>
        <v>47408.739744567283</v>
      </c>
      <c r="AM46" s="94">
        <f t="shared" ref="AM46" si="4">SUM(D46:AL46)</f>
        <v>2547508.4099835264</v>
      </c>
      <c r="AN46" s="93">
        <f>SUM(AN11:AN45)</f>
        <v>612382.08640953584</v>
      </c>
      <c r="AO46" s="94">
        <f>SUM(AO11:AO45)</f>
        <v>3159890.4963930617</v>
      </c>
      <c r="AP46" s="90">
        <f>SUM(AP11:AP45)</f>
        <v>-3.4724398714214288E-6</v>
      </c>
      <c r="AQ46" s="88">
        <f>SUM(AQ11:AQ45)</f>
        <v>202767.22163547631</v>
      </c>
      <c r="AR46" s="95">
        <f>SUM(AR11:AR45)</f>
        <v>3362657.7180250669</v>
      </c>
      <c r="AT46" s="84"/>
      <c r="AU46" s="130"/>
      <c r="AV46" s="130"/>
    </row>
    <row r="47" spans="1:48" s="25" customFormat="1">
      <c r="A47" s="28"/>
      <c r="B47" s="28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T47" s="86"/>
    </row>
    <row r="48" spans="1:48" s="25" customFormat="1">
      <c r="A48" s="28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6"/>
    </row>
    <row r="49" spans="1:46" s="25" customFormat="1">
      <c r="A49" s="28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41"/>
      <c r="AN49" s="87"/>
      <c r="AO49" s="87"/>
      <c r="AP49" s="87"/>
      <c r="AQ49" s="87"/>
      <c r="AR49" s="41"/>
      <c r="AT49" s="86"/>
    </row>
    <row r="50" spans="1:46" s="25" customFormat="1">
      <c r="A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T50" s="86"/>
    </row>
    <row r="51" spans="1:46" s="25" customFormat="1">
      <c r="A51" s="28"/>
      <c r="C51" s="28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T51" s="86"/>
    </row>
    <row r="52" spans="1:46" s="25" customFormat="1">
      <c r="A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23"/>
      <c r="AN52" s="86"/>
      <c r="AO52" s="86"/>
      <c r="AP52" s="86"/>
      <c r="AQ52" s="86"/>
      <c r="AR52" s="86" t="s">
        <v>66</v>
      </c>
      <c r="AT52" s="86"/>
    </row>
    <row r="53" spans="1:46" s="25" customFormat="1">
      <c r="A53" s="28"/>
      <c r="C53" s="28"/>
      <c r="AD53" s="41"/>
      <c r="AT53" s="86"/>
    </row>
    <row r="54" spans="1:46" s="25" customFormat="1">
      <c r="A54" s="28"/>
      <c r="C54" s="28"/>
      <c r="AD54" s="41"/>
      <c r="AM54" s="41"/>
      <c r="AN54" s="41"/>
      <c r="AQ54" s="41"/>
      <c r="AT54" s="86"/>
    </row>
    <row r="55" spans="1:46" s="25" customFormat="1">
      <c r="A55" s="28"/>
      <c r="C55" s="28"/>
      <c r="I55" s="25" t="s">
        <v>66</v>
      </c>
      <c r="AD55" s="41"/>
      <c r="AT55" s="86"/>
    </row>
    <row r="56" spans="1:46" s="25" customFormat="1">
      <c r="A56" s="28"/>
      <c r="C56" s="28"/>
      <c r="AD56" s="41"/>
      <c r="AM56" s="120"/>
      <c r="AN56" s="120"/>
      <c r="AO56" s="120"/>
      <c r="AP56" s="120"/>
      <c r="AQ56" s="120"/>
      <c r="AT56" s="86"/>
    </row>
    <row r="57" spans="1:46" s="25" customFormat="1">
      <c r="A57" s="28"/>
      <c r="C57" s="28"/>
      <c r="AD57" s="41"/>
      <c r="AT57" s="86"/>
    </row>
    <row r="58" spans="1:46" s="25" customFormat="1">
      <c r="A58" s="28"/>
      <c r="C58" s="28"/>
      <c r="AD58" s="41"/>
      <c r="AE58" s="25" t="s">
        <v>66</v>
      </c>
      <c r="AT58" s="86"/>
    </row>
    <row r="59" spans="1:46" s="25" customFormat="1">
      <c r="A59" s="28"/>
      <c r="C59" s="28"/>
      <c r="I59" s="25" t="s">
        <v>66</v>
      </c>
      <c r="AD59" s="41"/>
      <c r="AT59" s="86"/>
    </row>
    <row r="60" spans="1:46" s="25" customFormat="1">
      <c r="A60" s="28"/>
      <c r="C60" s="28"/>
      <c r="AD60" s="41"/>
      <c r="AT60" s="86"/>
    </row>
    <row r="61" spans="1:46" s="25" customFormat="1">
      <c r="A61" s="28"/>
      <c r="C61" s="28"/>
      <c r="AD61" s="41"/>
      <c r="AT61" s="86"/>
    </row>
    <row r="62" spans="1:46" s="25" customFormat="1">
      <c r="A62" s="28"/>
      <c r="C62" s="28"/>
      <c r="AD62" s="41"/>
      <c r="AT62" s="86"/>
    </row>
    <row r="63" spans="1:46" s="25" customFormat="1">
      <c r="A63" s="28"/>
      <c r="C63" s="28"/>
      <c r="AD63" s="41"/>
      <c r="AT63" s="86"/>
    </row>
    <row r="64" spans="1:46" s="25" customFormat="1">
      <c r="A64" s="28"/>
      <c r="C64" s="28"/>
      <c r="AD64" s="41"/>
      <c r="AT64" s="86"/>
    </row>
    <row r="65" spans="1:46" s="25" customFormat="1">
      <c r="A65" s="28"/>
      <c r="C65" s="28"/>
      <c r="AD65" s="41"/>
      <c r="AT65" s="86"/>
    </row>
    <row r="66" spans="1:46" s="25" customFormat="1">
      <c r="A66" s="28"/>
      <c r="C66" s="28"/>
      <c r="AD66" s="41"/>
      <c r="AT66" s="86"/>
    </row>
    <row r="67" spans="1:46" s="25" customFormat="1">
      <c r="A67" s="28"/>
      <c r="C67" s="28"/>
      <c r="AD67" s="41"/>
      <c r="AT67" s="86"/>
    </row>
    <row r="68" spans="1:46" s="25" customFormat="1">
      <c r="A68" s="28"/>
      <c r="C68" s="28"/>
      <c r="AD68" s="41"/>
      <c r="AT68" s="86"/>
    </row>
    <row r="69" spans="1:46" s="25" customFormat="1">
      <c r="A69" s="28"/>
      <c r="C69" s="28"/>
      <c r="AD69" s="41"/>
      <c r="AT69" s="86"/>
    </row>
    <row r="70" spans="1:46" s="25" customFormat="1">
      <c r="A70" s="28"/>
      <c r="C70" s="28"/>
      <c r="AD70" s="41"/>
      <c r="AT70" s="86"/>
    </row>
    <row r="71" spans="1:46" s="25" customFormat="1">
      <c r="A71" s="28"/>
      <c r="C71" s="28"/>
      <c r="AD71" s="41"/>
      <c r="AT71" s="86"/>
    </row>
    <row r="72" spans="1:46" s="25" customFormat="1">
      <c r="A72" s="28"/>
      <c r="C72" s="28"/>
      <c r="AD72" s="41"/>
      <c r="AT72" s="86"/>
    </row>
    <row r="73" spans="1:46" s="25" customFormat="1">
      <c r="A73" s="28"/>
      <c r="C73" s="28"/>
      <c r="AD73" s="41"/>
      <c r="AT73" s="86"/>
    </row>
    <row r="74" spans="1:46" s="25" customFormat="1">
      <c r="A74" s="28"/>
      <c r="C74" s="28"/>
      <c r="AD74" s="41"/>
      <c r="AT74" s="86"/>
    </row>
    <row r="75" spans="1:46" s="25" customFormat="1">
      <c r="A75" s="28"/>
      <c r="C75" s="28"/>
      <c r="AD75" s="41"/>
      <c r="AT75" s="86"/>
    </row>
    <row r="76" spans="1:46" s="25" customFormat="1">
      <c r="A76" s="28"/>
      <c r="C76" s="28"/>
      <c r="AD76" s="41"/>
      <c r="AT76" s="86"/>
    </row>
    <row r="77" spans="1:46" s="25" customFormat="1">
      <c r="A77" s="28"/>
      <c r="C77" s="28"/>
      <c r="AD77" s="41"/>
      <c r="AT77" s="86"/>
    </row>
    <row r="78" spans="1:46" s="25" customFormat="1">
      <c r="A78" s="28"/>
      <c r="C78" s="28"/>
      <c r="AD78" s="41"/>
      <c r="AT78" s="86"/>
    </row>
    <row r="79" spans="1:46" s="25" customFormat="1">
      <c r="A79" s="28"/>
      <c r="C79" s="28"/>
      <c r="AD79" s="41"/>
      <c r="AT79" s="86"/>
    </row>
    <row r="80" spans="1:46" s="25" customFormat="1">
      <c r="A80" s="28"/>
      <c r="C80" s="28"/>
      <c r="AD80" s="41"/>
      <c r="AT80" s="86"/>
    </row>
    <row r="81" spans="1:46" s="25" customFormat="1">
      <c r="A81" s="28"/>
      <c r="C81" s="28"/>
      <c r="AD81" s="41"/>
      <c r="AT81" s="86"/>
    </row>
    <row r="82" spans="1:46" s="25" customFormat="1">
      <c r="A82" s="28"/>
      <c r="C82" s="28"/>
      <c r="AD82" s="41"/>
      <c r="AT82" s="86"/>
    </row>
    <row r="83" spans="1:46" s="25" customFormat="1">
      <c r="A83" s="28"/>
      <c r="C83" s="28"/>
      <c r="AD83" s="41"/>
      <c r="AT83" s="86"/>
    </row>
    <row r="84" spans="1:46" s="25" customFormat="1">
      <c r="A84" s="28"/>
      <c r="C84" s="28"/>
      <c r="AD84" s="41"/>
      <c r="AT84" s="86"/>
    </row>
    <row r="85" spans="1:46" s="25" customFormat="1">
      <c r="A85" s="28"/>
      <c r="C85" s="28"/>
      <c r="AD85" s="41"/>
      <c r="AT85" s="86"/>
    </row>
    <row r="86" spans="1:46" s="25" customFormat="1">
      <c r="A86" s="28"/>
      <c r="C86" s="28"/>
      <c r="AD86" s="41"/>
      <c r="AT86" s="86"/>
    </row>
    <row r="87" spans="1:46" s="25" customFormat="1">
      <c r="A87" s="28"/>
      <c r="C87" s="28"/>
      <c r="AD87" s="41"/>
      <c r="AT87" s="86"/>
    </row>
    <row r="88" spans="1:46" s="25" customFormat="1">
      <c r="A88" s="28"/>
      <c r="C88" s="28"/>
      <c r="AD88" s="41"/>
      <c r="AT88" s="86"/>
    </row>
    <row r="89" spans="1:46" s="25" customFormat="1">
      <c r="A89" s="28"/>
      <c r="C89" s="28"/>
      <c r="AT89" s="86"/>
    </row>
    <row r="90" spans="1:46" s="25" customFormat="1">
      <c r="A90" s="28"/>
      <c r="C90" s="28"/>
      <c r="AT90" s="86"/>
    </row>
    <row r="91" spans="1:46" s="25" customFormat="1">
      <c r="A91" s="28"/>
      <c r="C91" s="28"/>
      <c r="AT91" s="86"/>
    </row>
    <row r="92" spans="1:46" s="25" customFormat="1">
      <c r="A92" s="28"/>
      <c r="C92" s="28"/>
      <c r="AT92" s="86"/>
    </row>
    <row r="93" spans="1:46" s="25" customFormat="1">
      <c r="A93" s="28"/>
      <c r="C93" s="28"/>
      <c r="AT93" s="86"/>
    </row>
    <row r="94" spans="1:46" s="25" customFormat="1">
      <c r="A94" s="28"/>
      <c r="C94" s="28"/>
      <c r="AT94" s="86"/>
    </row>
    <row r="95" spans="1:46" s="25" customFormat="1">
      <c r="A95" s="28"/>
      <c r="C95" s="28"/>
      <c r="AT95" s="86"/>
    </row>
    <row r="96" spans="1:46" s="25" customFormat="1">
      <c r="A96" s="28"/>
      <c r="C96" s="28"/>
      <c r="AT96" s="86"/>
    </row>
    <row r="97" spans="1:46" s="25" customFormat="1">
      <c r="A97" s="28"/>
      <c r="C97" s="28"/>
      <c r="AT97" s="86"/>
    </row>
    <row r="98" spans="1:46" s="25" customFormat="1">
      <c r="A98" s="28"/>
      <c r="C98" s="28"/>
      <c r="AT98" s="86"/>
    </row>
    <row r="99" spans="1:46" s="25" customFormat="1">
      <c r="A99" s="28"/>
      <c r="C99" s="28"/>
      <c r="AT99" s="86"/>
    </row>
    <row r="100" spans="1:46" s="25" customFormat="1">
      <c r="A100" s="28"/>
      <c r="C100" s="28"/>
      <c r="AT100" s="86"/>
    </row>
    <row r="101" spans="1:46" s="25" customFormat="1">
      <c r="A101" s="28"/>
      <c r="C101" s="28"/>
      <c r="AT101" s="86"/>
    </row>
    <row r="102" spans="1:46" s="25" customFormat="1">
      <c r="A102" s="28"/>
      <c r="C102" s="28"/>
      <c r="AT102" s="86"/>
    </row>
    <row r="103" spans="1:46" s="25" customFormat="1">
      <c r="A103" s="28"/>
      <c r="C103" s="28"/>
      <c r="AT103" s="86"/>
    </row>
    <row r="104" spans="1:46" s="25" customFormat="1">
      <c r="A104" s="28"/>
      <c r="C104" s="28"/>
      <c r="AT104" s="86"/>
    </row>
    <row r="105" spans="1:46" s="25" customFormat="1">
      <c r="A105" s="28"/>
      <c r="C105" s="28"/>
      <c r="AT105" s="86"/>
    </row>
    <row r="106" spans="1:46" s="25" customFormat="1">
      <c r="A106" s="28"/>
      <c r="C106" s="28"/>
      <c r="AT106" s="86"/>
    </row>
    <row r="107" spans="1:46" s="25" customFormat="1">
      <c r="A107" s="28"/>
      <c r="C107" s="28"/>
      <c r="AT107" s="86"/>
    </row>
    <row r="108" spans="1:46" s="25" customFormat="1">
      <c r="A108" s="28"/>
      <c r="C108" s="28"/>
      <c r="AT108" s="86"/>
    </row>
    <row r="109" spans="1:46" s="25" customFormat="1">
      <c r="A109" s="28"/>
      <c r="C109" s="28"/>
      <c r="AT109" s="86"/>
    </row>
    <row r="110" spans="1:46" s="25" customFormat="1">
      <c r="A110" s="28"/>
      <c r="C110" s="28"/>
      <c r="AT110" s="86"/>
    </row>
    <row r="111" spans="1:46" s="25" customFormat="1">
      <c r="A111" s="28"/>
      <c r="C111" s="28"/>
      <c r="AT111" s="86"/>
    </row>
    <row r="112" spans="1:46" s="25" customFormat="1">
      <c r="A112" s="28"/>
      <c r="C112" s="28"/>
      <c r="AT112" s="86"/>
    </row>
    <row r="113" spans="1:46" s="25" customFormat="1">
      <c r="A113" s="28"/>
      <c r="C113" s="28"/>
      <c r="AT113" s="86"/>
    </row>
    <row r="114" spans="1:46" s="25" customFormat="1">
      <c r="A114" s="28"/>
      <c r="C114" s="28"/>
      <c r="AT114" s="86"/>
    </row>
    <row r="115" spans="1:46" s="25" customFormat="1">
      <c r="A115" s="28"/>
      <c r="C115" s="28"/>
      <c r="AT115" s="86"/>
    </row>
    <row r="116" spans="1:46" s="25" customFormat="1">
      <c r="A116" s="28"/>
      <c r="C116" s="28"/>
      <c r="AT116" s="86"/>
    </row>
    <row r="117" spans="1:46" s="25" customFormat="1">
      <c r="A117" s="28"/>
      <c r="C117" s="28"/>
      <c r="AT117" s="86"/>
    </row>
    <row r="118" spans="1:46" s="25" customFormat="1">
      <c r="A118" s="28"/>
      <c r="C118" s="28"/>
      <c r="AT118" s="86"/>
    </row>
    <row r="119" spans="1:46" s="25" customFormat="1">
      <c r="A119" s="28"/>
      <c r="C119" s="28"/>
      <c r="AT119" s="86"/>
    </row>
    <row r="120" spans="1:46" s="25" customFormat="1">
      <c r="A120" s="28"/>
      <c r="C120" s="28"/>
      <c r="AT120" s="86"/>
    </row>
    <row r="121" spans="1:46" s="25" customFormat="1">
      <c r="A121" s="28"/>
      <c r="C121" s="28"/>
      <c r="AT121" s="86"/>
    </row>
    <row r="122" spans="1:46" s="25" customFormat="1">
      <c r="A122" s="28"/>
      <c r="C122" s="28"/>
      <c r="AT122" s="86"/>
    </row>
    <row r="123" spans="1:46" s="25" customFormat="1">
      <c r="A123" s="28"/>
      <c r="C123" s="28"/>
      <c r="AT123" s="86"/>
    </row>
    <row r="124" spans="1:46" s="25" customFormat="1">
      <c r="A124" s="28"/>
      <c r="C124" s="28"/>
      <c r="AT124" s="86"/>
    </row>
    <row r="125" spans="1:46" s="25" customFormat="1">
      <c r="A125" s="28"/>
      <c r="C125" s="28"/>
      <c r="AT125" s="86"/>
    </row>
    <row r="126" spans="1:46" s="25" customFormat="1">
      <c r="A126" s="28"/>
      <c r="C126" s="28"/>
      <c r="AT126" s="86"/>
    </row>
    <row r="127" spans="1:46" s="25" customFormat="1">
      <c r="A127" s="28"/>
      <c r="C127" s="28"/>
      <c r="AT127" s="86"/>
    </row>
    <row r="128" spans="1:46" s="25" customFormat="1">
      <c r="A128" s="28"/>
      <c r="C128" s="28"/>
      <c r="AT128" s="86"/>
    </row>
    <row r="129" spans="1:46" s="25" customFormat="1">
      <c r="A129" s="28"/>
      <c r="C129" s="28"/>
      <c r="AT129" s="86"/>
    </row>
    <row r="130" spans="1:46" s="25" customFormat="1">
      <c r="A130" s="28"/>
      <c r="C130" s="28"/>
      <c r="AT130" s="86"/>
    </row>
    <row r="131" spans="1:46" s="25" customFormat="1">
      <c r="A131" s="28"/>
      <c r="C131" s="28"/>
      <c r="AT131" s="86"/>
    </row>
    <row r="132" spans="1:46" s="25" customFormat="1">
      <c r="A132" s="28"/>
      <c r="C132" s="28"/>
      <c r="AT132" s="86"/>
    </row>
    <row r="133" spans="1:46" s="25" customFormat="1">
      <c r="A133" s="28"/>
      <c r="C133" s="28"/>
      <c r="AT133" s="86"/>
    </row>
    <row r="134" spans="1:46" s="25" customFormat="1">
      <c r="A134" s="28"/>
      <c r="C134" s="28"/>
      <c r="AT134" s="86"/>
    </row>
    <row r="135" spans="1:46" s="25" customFormat="1">
      <c r="A135" s="28"/>
      <c r="C135" s="28"/>
      <c r="AT135" s="86"/>
    </row>
    <row r="136" spans="1:46" s="25" customFormat="1">
      <c r="A136" s="28"/>
      <c r="C136" s="28"/>
      <c r="AT136" s="86"/>
    </row>
    <row r="137" spans="1:46" s="25" customFormat="1">
      <c r="A137" s="28"/>
      <c r="C137" s="28"/>
      <c r="AT137" s="86"/>
    </row>
    <row r="138" spans="1:46" s="25" customFormat="1">
      <c r="A138" s="28"/>
      <c r="C138" s="28"/>
      <c r="AT138" s="86"/>
    </row>
    <row r="139" spans="1:46" s="25" customFormat="1">
      <c r="A139" s="28"/>
      <c r="C139" s="28"/>
      <c r="AT139" s="86"/>
    </row>
    <row r="140" spans="1:46" s="25" customFormat="1">
      <c r="A140" s="28"/>
      <c r="C140" s="28"/>
      <c r="AT140" s="86"/>
    </row>
    <row r="141" spans="1:46" s="25" customFormat="1">
      <c r="A141" s="28"/>
      <c r="C141" s="28"/>
      <c r="AT141" s="86"/>
    </row>
    <row r="142" spans="1:46" s="25" customFormat="1">
      <c r="A142" s="28"/>
      <c r="C142" s="28"/>
      <c r="AT142" s="86"/>
    </row>
    <row r="143" spans="1:46" s="25" customFormat="1">
      <c r="A143" s="28"/>
      <c r="C143" s="28"/>
      <c r="AT143" s="86"/>
    </row>
    <row r="144" spans="1:46" s="25" customFormat="1">
      <c r="A144" s="28"/>
      <c r="C144" s="28"/>
      <c r="AT144" s="86"/>
    </row>
    <row r="145" spans="1:46" s="25" customFormat="1">
      <c r="A145" s="28"/>
      <c r="C145" s="28"/>
      <c r="AT145" s="86"/>
    </row>
    <row r="146" spans="1:46" s="25" customFormat="1">
      <c r="A146" s="28"/>
      <c r="C146" s="28"/>
      <c r="AT146" s="86"/>
    </row>
    <row r="147" spans="1:46" s="25" customFormat="1">
      <c r="A147" s="28"/>
      <c r="C147" s="28"/>
      <c r="AT147" s="86"/>
    </row>
    <row r="148" spans="1:46" s="25" customFormat="1">
      <c r="A148" s="28"/>
      <c r="C148" s="28"/>
      <c r="AT148" s="86"/>
    </row>
    <row r="149" spans="1:46" s="25" customFormat="1">
      <c r="A149" s="28"/>
      <c r="C149" s="28"/>
      <c r="AT149" s="86"/>
    </row>
    <row r="150" spans="1:46" s="25" customFormat="1">
      <c r="A150" s="28"/>
      <c r="C150" s="28"/>
      <c r="AT150" s="86"/>
    </row>
    <row r="151" spans="1:46" s="25" customFormat="1">
      <c r="A151" s="28"/>
      <c r="C151" s="28"/>
      <c r="AT151" s="86"/>
    </row>
    <row r="152" spans="1:46" s="25" customFormat="1">
      <c r="A152" s="28"/>
      <c r="C152" s="28"/>
      <c r="AT152" s="86"/>
    </row>
    <row r="153" spans="1:46" s="25" customFormat="1">
      <c r="A153" s="28"/>
      <c r="C153" s="28"/>
      <c r="AT153" s="86"/>
    </row>
    <row r="154" spans="1:46" s="25" customFormat="1">
      <c r="A154" s="28"/>
      <c r="C154" s="28"/>
      <c r="AT154" s="86"/>
    </row>
    <row r="155" spans="1:46" s="25" customFormat="1">
      <c r="A155" s="28"/>
      <c r="C155" s="28"/>
      <c r="AT155" s="86"/>
    </row>
    <row r="156" spans="1:46" s="25" customFormat="1">
      <c r="A156" s="28"/>
      <c r="C156" s="28"/>
      <c r="AT156" s="86"/>
    </row>
    <row r="157" spans="1:46" s="25" customFormat="1">
      <c r="A157" s="28"/>
      <c r="C157" s="28"/>
      <c r="AT157" s="86"/>
    </row>
    <row r="158" spans="1:46" s="25" customFormat="1">
      <c r="A158" s="28"/>
      <c r="C158" s="28"/>
      <c r="AT158" s="86"/>
    </row>
    <row r="159" spans="1:46" s="25" customFormat="1">
      <c r="A159" s="28"/>
      <c r="C159" s="28"/>
      <c r="AT159" s="86"/>
    </row>
    <row r="160" spans="1:46" s="25" customFormat="1">
      <c r="A160" s="28"/>
      <c r="B160" s="28"/>
      <c r="C160" s="28"/>
      <c r="AT160" s="86"/>
    </row>
    <row r="161" spans="1:46" s="25" customFormat="1">
      <c r="A161" s="28"/>
      <c r="B161" s="28"/>
      <c r="C161" s="28"/>
      <c r="AT161" s="86"/>
    </row>
    <row r="162" spans="1:46" s="25" customFormat="1">
      <c r="A162" s="28"/>
      <c r="B162" s="28"/>
      <c r="C162" s="28"/>
      <c r="AT162" s="86"/>
    </row>
    <row r="163" spans="1:46" s="25" customFormat="1">
      <c r="A163" s="28"/>
      <c r="B163" s="28"/>
      <c r="C163" s="28"/>
      <c r="AT163" s="86"/>
    </row>
    <row r="164" spans="1:46" s="25" customFormat="1">
      <c r="A164" s="28"/>
      <c r="B164" s="28"/>
      <c r="C164" s="28"/>
      <c r="AT164" s="86"/>
    </row>
    <row r="165" spans="1:46" s="25" customFormat="1">
      <c r="A165" s="28"/>
      <c r="B165" s="28"/>
      <c r="C165" s="28"/>
      <c r="AT165" s="86"/>
    </row>
    <row r="166" spans="1:46" s="25" customFormat="1">
      <c r="A166" s="28"/>
      <c r="B166" s="28"/>
      <c r="C166" s="28"/>
      <c r="AT166" s="86"/>
    </row>
    <row r="167" spans="1:46" s="25" customFormat="1">
      <c r="A167" s="28"/>
      <c r="B167" s="28"/>
      <c r="C167" s="28"/>
      <c r="AT167" s="86"/>
    </row>
    <row r="168" spans="1:46" s="25" customFormat="1">
      <c r="A168" s="28"/>
      <c r="B168" s="28"/>
      <c r="C168" s="28"/>
      <c r="AT168" s="86"/>
    </row>
    <row r="169" spans="1:46" s="25" customFormat="1">
      <c r="A169" s="28"/>
      <c r="B169" s="28"/>
      <c r="C169" s="28"/>
      <c r="AT169" s="86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6"/>
  <sheetViews>
    <sheetView showGridLines="0" zoomScale="80" zoomScaleNormal="80" workbookViewId="0">
      <pane xSplit="2" ySplit="10" topLeftCell="AD23" activePane="bottomRight" state="frozen"/>
      <selection activeCell="U54" sqref="U54"/>
      <selection pane="topRight" activeCell="U54" sqref="U54"/>
      <selection pane="bottomLeft" activeCell="U54" sqref="U54"/>
      <selection pane="bottomRight" activeCell="AE6" sqref="AE6"/>
    </sheetView>
  </sheetViews>
  <sheetFormatPr defaultRowHeight="14.25"/>
  <cols>
    <col min="1" max="1" width="13" style="20" customWidth="1"/>
    <col min="2" max="2" width="20.5703125" style="20" customWidth="1"/>
    <col min="3" max="3" width="20.7109375" style="20" customWidth="1"/>
    <col min="4" max="7" width="10.7109375" style="17" customWidth="1"/>
    <col min="8" max="8" width="13.140625" style="17" bestFit="1" customWidth="1"/>
    <col min="9" max="10" width="10.7109375" style="17" customWidth="1"/>
    <col min="11" max="11" width="10.85546875" style="17" customWidth="1"/>
    <col min="12" max="16" width="10.7109375" style="17" customWidth="1"/>
    <col min="17" max="17" width="10.85546875" style="17" customWidth="1"/>
    <col min="18" max="19" width="10.7109375" style="17" customWidth="1"/>
    <col min="20" max="20" width="14.5703125" style="17" bestFit="1" customWidth="1"/>
    <col min="21" max="24" width="10.7109375" style="17" customWidth="1"/>
    <col min="25" max="25" width="13.140625" style="17" bestFit="1" customWidth="1"/>
    <col min="26" max="29" width="10.7109375" style="17" customWidth="1"/>
    <col min="30" max="30" width="13.140625" style="17" bestFit="1" customWidth="1"/>
    <col min="31" max="34" width="10.7109375" style="17" customWidth="1"/>
    <col min="35" max="37" width="13.140625" style="17" bestFit="1" customWidth="1"/>
    <col min="38" max="39" width="10.7109375" style="17" customWidth="1"/>
    <col min="40" max="44" width="10.85546875" style="17" customWidth="1"/>
    <col min="45" max="45" width="10.7109375" style="17" customWidth="1"/>
    <col min="46" max="46" width="10.85546875" style="17" customWidth="1"/>
    <col min="47" max="48" width="11.28515625" style="17" customWidth="1"/>
    <col min="49" max="49" width="9.140625" style="17"/>
    <col min="50" max="50" width="15.7109375" style="84" bestFit="1" customWidth="1"/>
    <col min="51" max="16384" width="9.140625" style="17"/>
  </cols>
  <sheetData>
    <row r="1" spans="1:54">
      <c r="A1" s="124" t="s">
        <v>275</v>
      </c>
      <c r="B1" s="124"/>
      <c r="C1" s="124"/>
      <c r="D1" s="16"/>
    </row>
    <row r="2" spans="1:54" ht="15" customHeight="1">
      <c r="A2" s="194" t="s">
        <v>304</v>
      </c>
      <c r="B2" s="194"/>
      <c r="C2" s="15"/>
      <c r="D2" s="16"/>
      <c r="AL2" s="17" t="s">
        <v>66</v>
      </c>
    </row>
    <row r="3" spans="1:54">
      <c r="A3" s="124" t="s">
        <v>274</v>
      </c>
      <c r="B3" s="124"/>
      <c r="C3" s="18"/>
      <c r="D3" s="16"/>
    </row>
    <row r="4" spans="1:54" ht="15" thickBot="1">
      <c r="A4" s="194" t="s">
        <v>305</v>
      </c>
      <c r="B4" s="194"/>
      <c r="C4" s="19"/>
      <c r="D4" s="16"/>
      <c r="AU4" s="74" t="s">
        <v>260</v>
      </c>
      <c r="AV4" s="74"/>
    </row>
    <row r="5" spans="1:54" ht="15" customHeight="1">
      <c r="A5" s="76"/>
      <c r="B5" s="77"/>
      <c r="C5" s="77"/>
      <c r="D5" s="195" t="s">
        <v>258</v>
      </c>
      <c r="E5" s="198"/>
      <c r="F5" s="198"/>
      <c r="G5" s="198"/>
      <c r="H5" s="198"/>
      <c r="I5" s="198"/>
      <c r="J5" s="195" t="s">
        <v>258</v>
      </c>
      <c r="K5" s="198"/>
      <c r="L5" s="198"/>
      <c r="M5" s="198"/>
      <c r="N5" s="198"/>
      <c r="O5" s="198"/>
      <c r="P5" s="198"/>
      <c r="Q5" s="202"/>
      <c r="R5" s="195" t="s">
        <v>258</v>
      </c>
      <c r="S5" s="198"/>
      <c r="T5" s="198"/>
      <c r="U5" s="198"/>
      <c r="V5" s="198"/>
      <c r="W5" s="198"/>
      <c r="X5" s="195" t="s">
        <v>258</v>
      </c>
      <c r="Y5" s="198"/>
      <c r="Z5" s="198"/>
      <c r="AA5" s="198"/>
      <c r="AB5" s="198"/>
      <c r="AC5" s="198"/>
      <c r="AD5" s="198"/>
      <c r="AE5" s="198"/>
      <c r="AF5" s="202"/>
      <c r="AG5" s="77"/>
      <c r="AH5" s="77"/>
      <c r="AI5" s="77"/>
      <c r="AJ5" s="77"/>
      <c r="AK5" s="77"/>
      <c r="AL5" s="77"/>
      <c r="AM5" s="77"/>
      <c r="AN5" s="195" t="s">
        <v>262</v>
      </c>
      <c r="AO5" s="198"/>
      <c r="AP5" s="198"/>
      <c r="AQ5" s="198"/>
      <c r="AR5" s="198"/>
      <c r="AS5" s="198"/>
      <c r="AT5" s="198"/>
      <c r="AU5" s="198"/>
      <c r="AV5" s="199"/>
    </row>
    <row r="6" spans="1:54" ht="52.5" customHeight="1">
      <c r="A6" s="200" t="s">
        <v>267</v>
      </c>
      <c r="B6" s="201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2" t="s">
        <v>276</v>
      </c>
      <c r="AN6" s="35" t="s">
        <v>221</v>
      </c>
      <c r="AO6" s="30" t="s">
        <v>222</v>
      </c>
      <c r="AP6" s="62" t="s">
        <v>263</v>
      </c>
      <c r="AQ6" s="35" t="s">
        <v>265</v>
      </c>
      <c r="AR6" s="30" t="s">
        <v>223</v>
      </c>
      <c r="AS6" s="62" t="s">
        <v>264</v>
      </c>
      <c r="AT6" s="30" t="s">
        <v>251</v>
      </c>
      <c r="AU6" s="65" t="s">
        <v>224</v>
      </c>
      <c r="AV6" s="68" t="s">
        <v>281</v>
      </c>
    </row>
    <row r="7" spans="1:54" ht="15.75" customHeight="1">
      <c r="A7" s="190"/>
      <c r="B7" s="191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32" t="s">
        <v>225</v>
      </c>
      <c r="AO7" s="32" t="s">
        <v>226</v>
      </c>
      <c r="AP7" s="43" t="s">
        <v>227</v>
      </c>
      <c r="AQ7" s="32" t="s">
        <v>228</v>
      </c>
      <c r="AR7" s="32" t="s">
        <v>229</v>
      </c>
      <c r="AS7" s="50" t="s">
        <v>230</v>
      </c>
      <c r="AT7" s="63" t="s">
        <v>231</v>
      </c>
      <c r="AU7" s="49" t="s">
        <v>232</v>
      </c>
      <c r="AV7" s="47" t="s">
        <v>233</v>
      </c>
    </row>
    <row r="8" spans="1:54" ht="50.25" customHeight="1">
      <c r="A8" s="190"/>
      <c r="B8" s="191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50" t="s">
        <v>2</v>
      </c>
      <c r="AN8" s="66" t="s">
        <v>234</v>
      </c>
      <c r="AO8" s="34" t="s">
        <v>235</v>
      </c>
      <c r="AP8" s="67" t="s">
        <v>236</v>
      </c>
      <c r="AQ8" s="66" t="s">
        <v>237</v>
      </c>
      <c r="AR8" s="34" t="s">
        <v>238</v>
      </c>
      <c r="AS8" s="50" t="s">
        <v>239</v>
      </c>
      <c r="AT8" s="30" t="s">
        <v>252</v>
      </c>
      <c r="AU8" s="51" t="s">
        <v>240</v>
      </c>
      <c r="AV8" s="60" t="s">
        <v>241</v>
      </c>
    </row>
    <row r="9" spans="1:54" ht="15.75" customHeight="1">
      <c r="A9" s="192"/>
      <c r="B9" s="193"/>
      <c r="C9" s="59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32" t="s">
        <v>225</v>
      </c>
      <c r="AO9" s="32" t="s">
        <v>226</v>
      </c>
      <c r="AP9" s="50" t="s">
        <v>227</v>
      </c>
      <c r="AQ9" s="32" t="s">
        <v>228</v>
      </c>
      <c r="AR9" s="32" t="s">
        <v>229</v>
      </c>
      <c r="AS9" s="50" t="s">
        <v>230</v>
      </c>
      <c r="AT9" s="32" t="s">
        <v>231</v>
      </c>
      <c r="AU9" s="51" t="s">
        <v>232</v>
      </c>
      <c r="AV9" s="60" t="s">
        <v>233</v>
      </c>
    </row>
    <row r="10" spans="1:54">
      <c r="A10" s="53" t="s">
        <v>248</v>
      </c>
      <c r="B10" s="54" t="s">
        <v>68</v>
      </c>
      <c r="C10" s="57" t="s">
        <v>113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48"/>
      <c r="AQ10" s="48"/>
      <c r="AR10" s="48"/>
      <c r="AS10" s="48"/>
      <c r="AT10" s="48"/>
      <c r="AU10" s="48"/>
      <c r="AV10" s="61"/>
    </row>
    <row r="11" spans="1:54">
      <c r="A11" s="109" t="s">
        <v>120</v>
      </c>
      <c r="B11" s="22" t="s">
        <v>122</v>
      </c>
      <c r="C11" s="103" t="s">
        <v>121</v>
      </c>
      <c r="D11" s="89">
        <f>[6]Usepp_2020!E11</f>
        <v>85132.865269795686</v>
      </c>
      <c r="E11" s="89">
        <f>[6]Usepp_2020!F11</f>
        <v>109.70227403693157</v>
      </c>
      <c r="F11" s="89">
        <f>[6]Usepp_2020!G11</f>
        <v>8638.6941221887519</v>
      </c>
      <c r="G11" s="89">
        <f>[6]Usepp_2020!H11</f>
        <v>1784.8997948000376</v>
      </c>
      <c r="H11" s="89">
        <f>[6]Usepp_2020!I11</f>
        <v>258.49289587268265</v>
      </c>
      <c r="I11" s="89">
        <f>[6]Usepp_2020!J11</f>
        <v>5.7973047833063382E-2</v>
      </c>
      <c r="J11" s="89">
        <f>[6]Usepp_2020!K11</f>
        <v>36.76776937997262</v>
      </c>
      <c r="K11" s="89">
        <f>[6]Usepp_2020!L11</f>
        <v>84.978899456801329</v>
      </c>
      <c r="L11" s="89">
        <f>[6]Usepp_2020!M11</f>
        <v>43.029789577835373</v>
      </c>
      <c r="M11" s="89">
        <f>[6]Usepp_2020!N11</f>
        <v>4.389200311627584</v>
      </c>
      <c r="N11" s="89">
        <f>[6]Usepp_2020!O11</f>
        <v>116.76741203748067</v>
      </c>
      <c r="O11" s="89">
        <f>[6]Usepp_2020!P11</f>
        <v>30.440543357262193</v>
      </c>
      <c r="P11" s="89">
        <f>[6]Usepp_2020!Q11</f>
        <v>0.60361590763881778</v>
      </c>
      <c r="Q11" s="89">
        <f>[6]Usepp_2020!R11</f>
        <v>253.6959168009484</v>
      </c>
      <c r="R11" s="89">
        <f>[6]Usepp_2020!S11</f>
        <v>1072.7456527007275</v>
      </c>
      <c r="S11" s="89">
        <f>[6]Usepp_2020!T11</f>
        <v>2.804062886012427E-4</v>
      </c>
      <c r="T11" s="89">
        <f>[6]Usepp_2020!U11</f>
        <v>3124.7933403575048</v>
      </c>
      <c r="U11" s="89">
        <f>[6]Usepp_2020!V11</f>
        <v>155.45854302568895</v>
      </c>
      <c r="V11" s="89">
        <f>[6]Usepp_2020!W11</f>
        <v>65.296588864864333</v>
      </c>
      <c r="W11" s="89">
        <f>[6]Usepp_2020!X11</f>
        <v>21.537737274152938</v>
      </c>
      <c r="X11" s="89">
        <f>[6]Usepp_2020!Y11</f>
        <v>0.51443692900874072</v>
      </c>
      <c r="Y11" s="89">
        <f>[6]Usepp_2020!Z11</f>
        <v>5128.9574370740802</v>
      </c>
      <c r="Z11" s="89">
        <f>[6]Usepp_2020!AA11</f>
        <v>55.05451742973144</v>
      </c>
      <c r="AA11" s="89">
        <f>[6]Usepp_2020!AB11</f>
        <v>5.7586036779854215</v>
      </c>
      <c r="AB11" s="89">
        <f>[6]Usepp_2020!AC11</f>
        <v>0.32497610532061622</v>
      </c>
      <c r="AC11" s="89">
        <f>[6]Usepp_2020!AD11</f>
        <v>12.235318963679722</v>
      </c>
      <c r="AD11" s="89">
        <f>[6]Usepp_2020!AE11</f>
        <v>118.15906158251892</v>
      </c>
      <c r="AE11" s="89">
        <f>[6]Usepp_2020!AF11</f>
        <v>338.02810120905968</v>
      </c>
      <c r="AF11" s="89">
        <f>[6]Usepp_2020!AG11</f>
        <v>41.025014441225579</v>
      </c>
      <c r="AG11" s="89">
        <f>[6]Usepp_2020!AH11</f>
        <v>102.15703529599601</v>
      </c>
      <c r="AH11" s="89">
        <f>[6]Usepp_2020!AI11</f>
        <v>131.00197841385341</v>
      </c>
      <c r="AI11" s="89">
        <f>[6]Usepp_2020!AJ11</f>
        <v>104.80204637912982</v>
      </c>
      <c r="AJ11" s="89">
        <f>[6]Usepp_2020!AK11</f>
        <v>60.477931432644489</v>
      </c>
      <c r="AK11" s="89">
        <f>[6]Usepp_2020!AL11</f>
        <v>28.092979174947011</v>
      </c>
      <c r="AL11" s="89">
        <f>[6]Usepp_2020!AM11</f>
        <v>81.336058056320354</v>
      </c>
      <c r="AM11" s="92">
        <f t="shared" ref="AM11:AM45" si="0">SUM(D11:AL11)</f>
        <v>107143.14311536621</v>
      </c>
      <c r="AN11" s="89">
        <f>[6]Usepp_2020!AO11</f>
        <v>325556.6222821995</v>
      </c>
      <c r="AO11" s="89">
        <f>[6]Usepp_2020!AP11</f>
        <v>0</v>
      </c>
      <c r="AP11" s="92">
        <f>SUM(AN11:AO11)</f>
        <v>325556.6222821995</v>
      </c>
      <c r="AQ11" s="89">
        <f>[6]Usepp_2020!AR11</f>
        <v>-5643.620509299938</v>
      </c>
      <c r="AR11" s="89">
        <f>[6]Usepp_2020!AS11</f>
        <v>268.49457113566376</v>
      </c>
      <c r="AS11" s="92">
        <f>SUM(AQ11:AR11)</f>
        <v>-5375.125938164274</v>
      </c>
      <c r="AT11" s="89">
        <f>[6]Usepp_2020!AU11</f>
        <v>18738.382969467446</v>
      </c>
      <c r="AU11" s="92">
        <f>AT11+AP11+AS11</f>
        <v>338919.87931350269</v>
      </c>
      <c r="AV11" s="83">
        <f>AU11+AM11</f>
        <v>446063.02242886892</v>
      </c>
      <c r="AW11" s="130"/>
      <c r="AY11" s="130"/>
      <c r="AZ11" s="130"/>
      <c r="BA11" s="130"/>
      <c r="BB11" s="130"/>
    </row>
    <row r="12" spans="1:54">
      <c r="A12" s="37" t="s">
        <v>123</v>
      </c>
      <c r="B12" s="23" t="s">
        <v>124</v>
      </c>
      <c r="C12" s="104" t="s">
        <v>34</v>
      </c>
      <c r="D12" s="89">
        <f>[6]Usepp_2020!E12</f>
        <v>434.13695178752357</v>
      </c>
      <c r="E12" s="89">
        <f>[6]Usepp_2020!F12</f>
        <v>3085.3693748399301</v>
      </c>
      <c r="F12" s="89">
        <f>[6]Usepp_2020!G12</f>
        <v>43.654611545003959</v>
      </c>
      <c r="G12" s="89">
        <f>[6]Usepp_2020!H12</f>
        <v>179.21214774742486</v>
      </c>
      <c r="H12" s="89">
        <f>[6]Usepp_2020!I12</f>
        <v>60.976093158458774</v>
      </c>
      <c r="I12" s="89">
        <f>[6]Usepp_2020!J12</f>
        <v>144.01495790899375</v>
      </c>
      <c r="J12" s="89">
        <f>[6]Usepp_2020!K12</f>
        <v>69.313639480160873</v>
      </c>
      <c r="K12" s="89">
        <f>[6]Usepp_2020!L12</f>
        <v>3015.4910754929469</v>
      </c>
      <c r="L12" s="89">
        <f>[6]Usepp_2020!M12</f>
        <v>10457.826453840278</v>
      </c>
      <c r="M12" s="89">
        <f>[6]Usepp_2020!N12</f>
        <v>10.918298487959433</v>
      </c>
      <c r="N12" s="89">
        <f>[6]Usepp_2020!O12</f>
        <v>378.31638885598352</v>
      </c>
      <c r="O12" s="89">
        <f>[6]Usepp_2020!P12</f>
        <v>3.8228337942556236</v>
      </c>
      <c r="P12" s="89">
        <f>[6]Usepp_2020!Q12</f>
        <v>16.168808551310743</v>
      </c>
      <c r="Q12" s="89">
        <f>[6]Usepp_2020!R12</f>
        <v>303.12470675425737</v>
      </c>
      <c r="R12" s="89">
        <f>[6]Usepp_2020!S12</f>
        <v>20520.993982620981</v>
      </c>
      <c r="S12" s="89">
        <f>[6]Usepp_2020!T12</f>
        <v>5.0571437959459911E-2</v>
      </c>
      <c r="T12" s="89">
        <f>[6]Usepp_2020!U12</f>
        <v>1215.6999403986365</v>
      </c>
      <c r="U12" s="89">
        <f>[6]Usepp_2020!V12</f>
        <v>1495.1808251674172</v>
      </c>
      <c r="V12" s="89">
        <f>[6]Usepp_2020!W12</f>
        <v>113.62786233317122</v>
      </c>
      <c r="W12" s="89">
        <f>[6]Usepp_2020!X12</f>
        <v>202.22349925338068</v>
      </c>
      <c r="X12" s="89">
        <f>[6]Usepp_2020!Y12</f>
        <v>0.14031766434733975</v>
      </c>
      <c r="Y12" s="89">
        <f>[6]Usepp_2020!Z12</f>
        <v>20.029731589253785</v>
      </c>
      <c r="Z12" s="89">
        <f>[6]Usepp_2020!AA12</f>
        <v>2.2338859312502399</v>
      </c>
      <c r="AA12" s="89">
        <f>[6]Usepp_2020!AB12</f>
        <v>1.158255539078491</v>
      </c>
      <c r="AB12" s="89">
        <f>[6]Usepp_2020!AC12</f>
        <v>5.137007078238768</v>
      </c>
      <c r="AC12" s="89">
        <f>[6]Usepp_2020!AD12</f>
        <v>103.79903651256474</v>
      </c>
      <c r="AD12" s="89">
        <f>[6]Usepp_2020!AE12</f>
        <v>19.795978827756034</v>
      </c>
      <c r="AE12" s="89">
        <f>[6]Usepp_2020!AF12</f>
        <v>159.33590307873794</v>
      </c>
      <c r="AF12" s="89">
        <f>[6]Usepp_2020!AG12</f>
        <v>96.221364533152737</v>
      </c>
      <c r="AG12" s="89">
        <f>[6]Usepp_2020!AH12</f>
        <v>195.49244723339999</v>
      </c>
      <c r="AH12" s="89">
        <f>[6]Usepp_2020!AI12</f>
        <v>73.93499058989002</v>
      </c>
      <c r="AI12" s="89">
        <f>[6]Usepp_2020!AJ12</f>
        <v>14.609799574562732</v>
      </c>
      <c r="AJ12" s="89">
        <f>[6]Usepp_2020!AK12</f>
        <v>63.126503270926534</v>
      </c>
      <c r="AK12" s="89">
        <f>[6]Usepp_2020!AL12</f>
        <v>1.4183305540417777</v>
      </c>
      <c r="AL12" s="89">
        <f>[6]Usepp_2020!AM12</f>
        <v>207.55727832350965</v>
      </c>
      <c r="AM12" s="92">
        <f t="shared" si="0"/>
        <v>42714.11385375676</v>
      </c>
      <c r="AN12" s="89">
        <f>[6]Usepp_2020!AO12</f>
        <v>176.32407559949999</v>
      </c>
      <c r="AO12" s="89">
        <f>[6]Usepp_2020!AP12</f>
        <v>0</v>
      </c>
      <c r="AP12" s="92">
        <f t="shared" ref="AP12:AP45" si="1">SUM(AN12:AO12)</f>
        <v>176.32407559949999</v>
      </c>
      <c r="AQ12" s="89">
        <f>[6]Usepp_2020!AR12</f>
        <v>0</v>
      </c>
      <c r="AR12" s="89">
        <f>[6]Usepp_2020!AS12</f>
        <v>1596.1784023570001</v>
      </c>
      <c r="AS12" s="91">
        <f t="shared" ref="AS12:AS45" si="2">SUM(AQ12:AR12)</f>
        <v>1596.1784023570001</v>
      </c>
      <c r="AT12" s="89">
        <f>[6]Usepp_2020!AU12</f>
        <v>23304.061193529771</v>
      </c>
      <c r="AU12" s="91">
        <f t="shared" ref="AU12:AU45" si="3">AT12+AP12+AS12</f>
        <v>25076.56367148627</v>
      </c>
      <c r="AV12" s="83">
        <f t="shared" ref="AV12:AV45" si="4">AU12+AM12</f>
        <v>67790.677525243023</v>
      </c>
      <c r="AW12" s="130"/>
      <c r="AY12" s="130"/>
      <c r="AZ12" s="130"/>
      <c r="BA12" s="130"/>
      <c r="BB12" s="130"/>
    </row>
    <row r="13" spans="1:54">
      <c r="A13" s="37" t="s">
        <v>125</v>
      </c>
      <c r="B13" s="23" t="s">
        <v>127</v>
      </c>
      <c r="C13" s="104" t="s">
        <v>126</v>
      </c>
      <c r="D13" s="89">
        <f>[6]Usepp_2020!E13</f>
        <v>12867.047322455901</v>
      </c>
      <c r="E13" s="89">
        <f>[6]Usepp_2020!F13</f>
        <v>188.30753337699369</v>
      </c>
      <c r="F13" s="89">
        <f>[6]Usepp_2020!G13</f>
        <v>11344.322544641216</v>
      </c>
      <c r="G13" s="89">
        <f>[6]Usepp_2020!H13</f>
        <v>84.856055608624885</v>
      </c>
      <c r="H13" s="89">
        <f>[6]Usepp_2020!I13</f>
        <v>72.694003290375605</v>
      </c>
      <c r="I13" s="89">
        <f>[6]Usepp_2020!J13</f>
        <v>0.81266249033760374</v>
      </c>
      <c r="J13" s="89">
        <f>[6]Usepp_2020!K13</f>
        <v>25.310566039355393</v>
      </c>
      <c r="K13" s="89">
        <f>[6]Usepp_2020!L13</f>
        <v>114.22159998480969</v>
      </c>
      <c r="L13" s="89">
        <f>[6]Usepp_2020!M13</f>
        <v>387.4563747671458</v>
      </c>
      <c r="M13" s="89">
        <f>[6]Usepp_2020!N13</f>
        <v>5.6842308195658271</v>
      </c>
      <c r="N13" s="89">
        <f>[6]Usepp_2020!O13</f>
        <v>985.894653378719</v>
      </c>
      <c r="O13" s="89">
        <f>[6]Usepp_2020!P13</f>
        <v>84.964197220837576</v>
      </c>
      <c r="P13" s="89">
        <f>[6]Usepp_2020!Q13</f>
        <v>44.559134934716731</v>
      </c>
      <c r="Q13" s="89">
        <f>[6]Usepp_2020!R13</f>
        <v>105.91097584291471</v>
      </c>
      <c r="R13" s="89">
        <f>[6]Usepp_2020!S13</f>
        <v>400.00721433212976</v>
      </c>
      <c r="S13" s="89">
        <f>[6]Usepp_2020!T13</f>
        <v>3.7280834546833663</v>
      </c>
      <c r="T13" s="89">
        <f>[6]Usepp_2020!U13</f>
        <v>4092.3049638219795</v>
      </c>
      <c r="U13" s="89">
        <f>[6]Usepp_2020!V13</f>
        <v>2494.8585511799961</v>
      </c>
      <c r="V13" s="89">
        <f>[6]Usepp_2020!W13</f>
        <v>93.912591409390885</v>
      </c>
      <c r="W13" s="89">
        <f>[6]Usepp_2020!X13</f>
        <v>366.75557619890174</v>
      </c>
      <c r="X13" s="89">
        <f>[6]Usepp_2020!Y13</f>
        <v>20.757164428390631</v>
      </c>
      <c r="Y13" s="89">
        <f>[6]Usepp_2020!Z13</f>
        <v>13768.950155244574</v>
      </c>
      <c r="Z13" s="89">
        <f>[6]Usepp_2020!AA13</f>
        <v>216.68192572247895</v>
      </c>
      <c r="AA13" s="89">
        <f>[6]Usepp_2020!AB13</f>
        <v>149.66173929950813</v>
      </c>
      <c r="AB13" s="89">
        <f>[6]Usepp_2020!AC13</f>
        <v>28.824793031660153</v>
      </c>
      <c r="AC13" s="89">
        <f>[6]Usepp_2020!AD13</f>
        <v>133.55579495087713</v>
      </c>
      <c r="AD13" s="89">
        <f>[6]Usepp_2020!AE13</f>
        <v>90.976781718597067</v>
      </c>
      <c r="AE13" s="89">
        <f>[6]Usepp_2020!AF13</f>
        <v>230.2153414800938</v>
      </c>
      <c r="AF13" s="89">
        <f>[6]Usepp_2020!AG13</f>
        <v>33.468043618419728</v>
      </c>
      <c r="AG13" s="89">
        <f>[6]Usepp_2020!AH13</f>
        <v>528.38918491492711</v>
      </c>
      <c r="AH13" s="89">
        <f>[6]Usepp_2020!AI13</f>
        <v>2391.1419211607631</v>
      </c>
      <c r="AI13" s="89">
        <f>[6]Usepp_2020!AJ13</f>
        <v>917.7158755533676</v>
      </c>
      <c r="AJ13" s="89">
        <f>[6]Usepp_2020!AK13</f>
        <v>1688.9590678380109</v>
      </c>
      <c r="AK13" s="89">
        <f>[6]Usepp_2020!AL13</f>
        <v>37.644103778727768</v>
      </c>
      <c r="AL13" s="89">
        <f>[6]Usepp_2020!AM13</f>
        <v>325.4671545745631</v>
      </c>
      <c r="AM13" s="92">
        <f t="shared" si="0"/>
        <v>54326.017882563559</v>
      </c>
      <c r="AN13" s="89">
        <f>[6]Usepp_2020!AO13</f>
        <v>283139.64399858785</v>
      </c>
      <c r="AO13" s="89">
        <f>[6]Usepp_2020!AP13</f>
        <v>0</v>
      </c>
      <c r="AP13" s="92">
        <f t="shared" si="1"/>
        <v>283139.64399858785</v>
      </c>
      <c r="AQ13" s="89">
        <f>[6]Usepp_2020!AR13</f>
        <v>0</v>
      </c>
      <c r="AR13" s="89">
        <f>[6]Usepp_2020!AS13</f>
        <v>378.99942841003912</v>
      </c>
      <c r="AS13" s="91">
        <f t="shared" si="2"/>
        <v>378.99942841003912</v>
      </c>
      <c r="AT13" s="89">
        <f>[6]Usepp_2020!AU13</f>
        <v>10347.549131838796</v>
      </c>
      <c r="AU13" s="91">
        <f t="shared" si="3"/>
        <v>293866.19255883666</v>
      </c>
      <c r="AV13" s="83">
        <f t="shared" si="4"/>
        <v>348192.21044140024</v>
      </c>
      <c r="AW13" s="130"/>
      <c r="AY13" s="130"/>
      <c r="AZ13" s="130"/>
      <c r="BA13" s="130"/>
      <c r="BB13" s="130"/>
    </row>
    <row r="14" spans="1:54">
      <c r="A14" s="37" t="s">
        <v>128</v>
      </c>
      <c r="B14" s="23" t="s">
        <v>130</v>
      </c>
      <c r="C14" s="104" t="s">
        <v>129</v>
      </c>
      <c r="D14" s="89">
        <f>[6]Usepp_2020!E14</f>
        <v>206.26963108030878</v>
      </c>
      <c r="E14" s="89">
        <f>[6]Usepp_2020!F14</f>
        <v>799.73066973585821</v>
      </c>
      <c r="F14" s="89">
        <f>[6]Usepp_2020!G14</f>
        <v>947.59111074005511</v>
      </c>
      <c r="G14" s="89">
        <f>[6]Usepp_2020!H14</f>
        <v>31.496344750980146</v>
      </c>
      <c r="H14" s="89">
        <f>[6]Usepp_2020!I14</f>
        <v>654.54404282179564</v>
      </c>
      <c r="I14" s="89">
        <f>[6]Usepp_2020!J14</f>
        <v>3.2638023727989682</v>
      </c>
      <c r="J14" s="89">
        <f>[6]Usepp_2020!K14</f>
        <v>61.549222873658621</v>
      </c>
      <c r="K14" s="89">
        <f>[6]Usepp_2020!L14</f>
        <v>623.98602831818664</v>
      </c>
      <c r="L14" s="89">
        <f>[6]Usepp_2020!M14</f>
        <v>203.27315366428462</v>
      </c>
      <c r="M14" s="89">
        <f>[6]Usepp_2020!N14</f>
        <v>0.60055524941206884</v>
      </c>
      <c r="N14" s="89">
        <f>[6]Usepp_2020!O14</f>
        <v>839.83191884480027</v>
      </c>
      <c r="O14" s="89">
        <f>[6]Usepp_2020!P14</f>
        <v>0.27582051442111261</v>
      </c>
      <c r="P14" s="89">
        <f>[6]Usepp_2020!Q14</f>
        <v>4.5512334136994816</v>
      </c>
      <c r="Q14" s="89">
        <f>[6]Usepp_2020!R14</f>
        <v>7.8791130452258216</v>
      </c>
      <c r="R14" s="89">
        <f>[6]Usepp_2020!S14</f>
        <v>209.94717477235022</v>
      </c>
      <c r="S14" s="89">
        <f>[6]Usepp_2020!T14</f>
        <v>3.3842502439747766</v>
      </c>
      <c r="T14" s="89">
        <f>[6]Usepp_2020!U14</f>
        <v>349.87785709381205</v>
      </c>
      <c r="U14" s="89">
        <f>[6]Usepp_2020!V14</f>
        <v>556.72810660536072</v>
      </c>
      <c r="V14" s="89">
        <f>[6]Usepp_2020!W14</f>
        <v>86.619822361227918</v>
      </c>
      <c r="W14" s="89">
        <f>[6]Usepp_2020!X14</f>
        <v>14.407869843385093</v>
      </c>
      <c r="X14" s="89">
        <f>[6]Usepp_2020!Y14</f>
        <v>2.9862246950489895</v>
      </c>
      <c r="Y14" s="89">
        <f>[6]Usepp_2020!Z14</f>
        <v>75.914598473993422</v>
      </c>
      <c r="Z14" s="89">
        <f>[6]Usepp_2020!AA14</f>
        <v>28.603942306661832</v>
      </c>
      <c r="AA14" s="89">
        <f>[6]Usepp_2020!AB14</f>
        <v>43.301833991459795</v>
      </c>
      <c r="AB14" s="89">
        <f>[6]Usepp_2020!AC14</f>
        <v>55.215821156233474</v>
      </c>
      <c r="AC14" s="89">
        <f>[6]Usepp_2020!AD14</f>
        <v>11.279927248891344</v>
      </c>
      <c r="AD14" s="89">
        <f>[6]Usepp_2020!AE14</f>
        <v>3.2397527092613805</v>
      </c>
      <c r="AE14" s="89">
        <f>[6]Usepp_2020!AF14</f>
        <v>130.29928186030091</v>
      </c>
      <c r="AF14" s="89">
        <f>[6]Usepp_2020!AG14</f>
        <v>88.767658180751624</v>
      </c>
      <c r="AG14" s="89">
        <f>[6]Usepp_2020!AH14</f>
        <v>1941.1041857979355</v>
      </c>
      <c r="AH14" s="89">
        <f>[6]Usepp_2020!AI14</f>
        <v>34.922016861799108</v>
      </c>
      <c r="AI14" s="89">
        <f>[6]Usepp_2020!AJ14</f>
        <v>34.100331349477045</v>
      </c>
      <c r="AJ14" s="89">
        <f>[6]Usepp_2020!AK14</f>
        <v>195.30428656705067</v>
      </c>
      <c r="AK14" s="89">
        <f>[6]Usepp_2020!AL14</f>
        <v>221.21479512140715</v>
      </c>
      <c r="AL14" s="89">
        <f>[6]Usepp_2020!AM14</f>
        <v>817.84776160028423</v>
      </c>
      <c r="AM14" s="92">
        <f t="shared" si="0"/>
        <v>9289.9101462661511</v>
      </c>
      <c r="AN14" s="89">
        <f>[6]Usepp_2020!AO14</f>
        <v>52347.763157003777</v>
      </c>
      <c r="AO14" s="89">
        <f>[6]Usepp_2020!AP14</f>
        <v>0</v>
      </c>
      <c r="AP14" s="92">
        <f t="shared" si="1"/>
        <v>52347.763157003777</v>
      </c>
      <c r="AQ14" s="89">
        <f>[6]Usepp_2020!AR14</f>
        <v>0</v>
      </c>
      <c r="AR14" s="89">
        <f>[6]Usepp_2020!AS14</f>
        <v>100.35310979497221</v>
      </c>
      <c r="AS14" s="91">
        <f t="shared" si="2"/>
        <v>100.35310979497221</v>
      </c>
      <c r="AT14" s="89">
        <f>[6]Usepp_2020!AU14</f>
        <v>39036.509379175928</v>
      </c>
      <c r="AU14" s="91">
        <f t="shared" si="3"/>
        <v>91484.62564597468</v>
      </c>
      <c r="AV14" s="83">
        <f t="shared" si="4"/>
        <v>100774.53579224083</v>
      </c>
      <c r="AW14" s="130"/>
      <c r="AY14" s="130"/>
      <c r="AZ14" s="130"/>
      <c r="BA14" s="130"/>
      <c r="BB14" s="130"/>
    </row>
    <row r="15" spans="1:54">
      <c r="A15" s="37" t="s">
        <v>131</v>
      </c>
      <c r="B15" s="23" t="s">
        <v>133</v>
      </c>
      <c r="C15" s="104" t="s">
        <v>132</v>
      </c>
      <c r="D15" s="89">
        <f>[6]Usepp_2020!E15</f>
        <v>632.53882877908097</v>
      </c>
      <c r="E15" s="89">
        <f>[6]Usepp_2020!F15</f>
        <v>452.21948231697542</v>
      </c>
      <c r="F15" s="89">
        <f>[6]Usepp_2020!G15</f>
        <v>5461.5216803490612</v>
      </c>
      <c r="G15" s="89">
        <f>[6]Usepp_2020!H15</f>
        <v>359.06787299424178</v>
      </c>
      <c r="H15" s="89">
        <f>[6]Usepp_2020!I15</f>
        <v>5941.8175797245613</v>
      </c>
      <c r="I15" s="89">
        <f>[6]Usepp_2020!J15</f>
        <v>1.3330500554439093</v>
      </c>
      <c r="J15" s="89">
        <f>[6]Usepp_2020!K15</f>
        <v>102.87302931288608</v>
      </c>
      <c r="K15" s="89">
        <f>[6]Usepp_2020!L15</f>
        <v>1515.0933777187574</v>
      </c>
      <c r="L15" s="89">
        <f>[6]Usepp_2020!M15</f>
        <v>2018.9100110422155</v>
      </c>
      <c r="M15" s="89">
        <f>[6]Usepp_2020!N15</f>
        <v>13.431012029691166</v>
      </c>
      <c r="N15" s="89">
        <f>[6]Usepp_2020!O15</f>
        <v>4705.9209255306023</v>
      </c>
      <c r="O15" s="89">
        <f>[6]Usepp_2020!P15</f>
        <v>72.278647112002474</v>
      </c>
      <c r="P15" s="89">
        <f>[6]Usepp_2020!Q15</f>
        <v>45.870768543734442</v>
      </c>
      <c r="Q15" s="89">
        <f>[6]Usepp_2020!R15</f>
        <v>201.08901124866767</v>
      </c>
      <c r="R15" s="89">
        <f>[6]Usepp_2020!S15</f>
        <v>10074.307407255161</v>
      </c>
      <c r="S15" s="89">
        <f>[6]Usepp_2020!T15</f>
        <v>1.049119140676736</v>
      </c>
      <c r="T15" s="89">
        <f>[6]Usepp_2020!U15</f>
        <v>596.17365102396684</v>
      </c>
      <c r="U15" s="89">
        <f>[6]Usepp_2020!V15</f>
        <v>1146.2815515294874</v>
      </c>
      <c r="V15" s="89">
        <f>[6]Usepp_2020!W15</f>
        <v>134.93562544035589</v>
      </c>
      <c r="W15" s="89">
        <f>[6]Usepp_2020!X15</f>
        <v>838.46764796820298</v>
      </c>
      <c r="X15" s="89">
        <f>[6]Usepp_2020!Y15</f>
        <v>260.47722674424932</v>
      </c>
      <c r="Y15" s="89">
        <f>[6]Usepp_2020!Z15</f>
        <v>883.7153609366419</v>
      </c>
      <c r="Z15" s="89">
        <f>[6]Usepp_2020!AA15</f>
        <v>1179.9893901488765</v>
      </c>
      <c r="AA15" s="89">
        <f>[6]Usepp_2020!AB15</f>
        <v>6175.1004744777074</v>
      </c>
      <c r="AB15" s="89">
        <f>[6]Usepp_2020!AC15</f>
        <v>77.104574629314484</v>
      </c>
      <c r="AC15" s="89">
        <f>[6]Usepp_2020!AD15</f>
        <v>139.39022653657466</v>
      </c>
      <c r="AD15" s="89">
        <f>[6]Usepp_2020!AE15</f>
        <v>167.80166567424095</v>
      </c>
      <c r="AE15" s="89">
        <f>[6]Usepp_2020!AF15</f>
        <v>2205.4672343168909</v>
      </c>
      <c r="AF15" s="89">
        <f>[6]Usepp_2020!AG15</f>
        <v>624.31805161616387</v>
      </c>
      <c r="AG15" s="89">
        <f>[6]Usepp_2020!AH15</f>
        <v>1397.9166704905608</v>
      </c>
      <c r="AH15" s="89">
        <f>[6]Usepp_2020!AI15</f>
        <v>932.2855305911346</v>
      </c>
      <c r="AI15" s="89">
        <f>[6]Usepp_2020!AJ15</f>
        <v>562.62386996377631</v>
      </c>
      <c r="AJ15" s="89">
        <f>[6]Usepp_2020!AK15</f>
        <v>174.74055843773192</v>
      </c>
      <c r="AK15" s="89">
        <f>[6]Usepp_2020!AL15</f>
        <v>396.22214462156603</v>
      </c>
      <c r="AL15" s="89">
        <f>[6]Usepp_2020!AM15</f>
        <v>370.65223056802898</v>
      </c>
      <c r="AM15" s="92">
        <f t="shared" si="0"/>
        <v>49862.985488869228</v>
      </c>
      <c r="AN15" s="89">
        <f>[6]Usepp_2020!AO15</f>
        <v>9046.9792510137959</v>
      </c>
      <c r="AO15" s="89">
        <f>[6]Usepp_2020!AP15</f>
        <v>159.80948655023423</v>
      </c>
      <c r="AP15" s="92">
        <f t="shared" si="1"/>
        <v>9206.7887375640294</v>
      </c>
      <c r="AQ15" s="89">
        <f>[6]Usepp_2020!AR15</f>
        <v>11.97259931151576</v>
      </c>
      <c r="AR15" s="89">
        <f>[6]Usepp_2020!AS15</f>
        <v>343.06161453417263</v>
      </c>
      <c r="AS15" s="91">
        <f t="shared" si="2"/>
        <v>355.03421384568838</v>
      </c>
      <c r="AT15" s="89">
        <f>[6]Usepp_2020!AU15</f>
        <v>3192.6074865139954</v>
      </c>
      <c r="AU15" s="91">
        <f t="shared" si="3"/>
        <v>12754.430437923713</v>
      </c>
      <c r="AV15" s="83">
        <f t="shared" si="4"/>
        <v>62617.415926792943</v>
      </c>
      <c r="AW15" s="130"/>
      <c r="AY15" s="130"/>
      <c r="AZ15" s="130"/>
      <c r="BA15" s="130"/>
      <c r="BB15" s="130"/>
    </row>
    <row r="16" spans="1:54">
      <c r="A16" s="37" t="s">
        <v>134</v>
      </c>
      <c r="B16" s="23" t="s">
        <v>136</v>
      </c>
      <c r="C16" s="104" t="s">
        <v>135</v>
      </c>
      <c r="D16" s="89">
        <f>[6]Usepp_2020!E16</f>
        <v>3355.5818545265925</v>
      </c>
      <c r="E16" s="89">
        <f>[6]Usepp_2020!F16</f>
        <v>2850.2519423087342</v>
      </c>
      <c r="F16" s="89">
        <f>[6]Usepp_2020!G16</f>
        <v>573.19793970642331</v>
      </c>
      <c r="G16" s="89">
        <f>[6]Usepp_2020!H16</f>
        <v>238.41362390903899</v>
      </c>
      <c r="H16" s="89">
        <f>[6]Usepp_2020!I16</f>
        <v>271.05421718491033</v>
      </c>
      <c r="I16" s="89">
        <f>[6]Usepp_2020!J16</f>
        <v>235.40683686943754</v>
      </c>
      <c r="J16" s="89">
        <f>[6]Usepp_2020!K16</f>
        <v>156.18445083895915</v>
      </c>
      <c r="K16" s="89">
        <f>[6]Usepp_2020!L16</f>
        <v>4827.4171317867076</v>
      </c>
      <c r="L16" s="89">
        <f>[6]Usepp_2020!M16</f>
        <v>3016.3895458914749</v>
      </c>
      <c r="M16" s="89">
        <f>[6]Usepp_2020!N16</f>
        <v>0</v>
      </c>
      <c r="N16" s="89">
        <f>[6]Usepp_2020!O16</f>
        <v>109.7619141123624</v>
      </c>
      <c r="O16" s="89">
        <f>[6]Usepp_2020!P16</f>
        <v>0</v>
      </c>
      <c r="P16" s="89">
        <f>[6]Usepp_2020!Q16</f>
        <v>237.8523248764387</v>
      </c>
      <c r="Q16" s="89">
        <f>[6]Usepp_2020!R16</f>
        <v>994.60390776205566</v>
      </c>
      <c r="R16" s="89">
        <f>[6]Usepp_2020!S16</f>
        <v>12452.935957113443</v>
      </c>
      <c r="S16" s="89">
        <f>[6]Usepp_2020!T16</f>
        <v>345.65453222342751</v>
      </c>
      <c r="T16" s="89">
        <f>[6]Usepp_2020!U16</f>
        <v>5639.4231780237715</v>
      </c>
      <c r="U16" s="89">
        <f>[6]Usepp_2020!V16</f>
        <v>2215.7447370383898</v>
      </c>
      <c r="V16" s="89">
        <f>[6]Usepp_2020!W16</f>
        <v>2811.3243543972385</v>
      </c>
      <c r="W16" s="89">
        <f>[6]Usepp_2020!X16</f>
        <v>1325.4043259397206</v>
      </c>
      <c r="X16" s="89">
        <f>[6]Usepp_2020!Y16</f>
        <v>333.47516766752295</v>
      </c>
      <c r="Y16" s="89">
        <f>[6]Usepp_2020!Z16</f>
        <v>3539.1125320010851</v>
      </c>
      <c r="Z16" s="89">
        <f>[6]Usepp_2020!AA16</f>
        <v>1285.3138383568435</v>
      </c>
      <c r="AA16" s="89">
        <f>[6]Usepp_2020!AB16</f>
        <v>1332.3527777507393</v>
      </c>
      <c r="AB16" s="89">
        <f>[6]Usepp_2020!AC16</f>
        <v>315.07794814395606</v>
      </c>
      <c r="AC16" s="89">
        <f>[6]Usepp_2020!AD16</f>
        <v>157.81111535083193</v>
      </c>
      <c r="AD16" s="89">
        <f>[6]Usepp_2020!AE16</f>
        <v>631.6864891170012</v>
      </c>
      <c r="AE16" s="89">
        <f>[6]Usepp_2020!AF16</f>
        <v>3180.1795079580174</v>
      </c>
      <c r="AF16" s="89">
        <f>[6]Usepp_2020!AG16</f>
        <v>777.91407670732735</v>
      </c>
      <c r="AG16" s="89">
        <f>[6]Usepp_2020!AH16</f>
        <v>2914.5847281634897</v>
      </c>
      <c r="AH16" s="89">
        <f>[6]Usepp_2020!AI16</f>
        <v>2152.981985040341</v>
      </c>
      <c r="AI16" s="89">
        <f>[6]Usepp_2020!AJ16</f>
        <v>954.20689216156927</v>
      </c>
      <c r="AJ16" s="89">
        <f>[6]Usepp_2020!AK16</f>
        <v>1384.8156259118994</v>
      </c>
      <c r="AK16" s="89">
        <f>[6]Usepp_2020!AL16</f>
        <v>36.905993990062029</v>
      </c>
      <c r="AL16" s="89">
        <f>[6]Usepp_2020!AM16</f>
        <v>123.95454787124127</v>
      </c>
      <c r="AM16" s="92">
        <f t="shared" si="0"/>
        <v>60776.976000701063</v>
      </c>
      <c r="AN16" s="89">
        <f>[6]Usepp_2020!AO16</f>
        <v>28333.551688633423</v>
      </c>
      <c r="AO16" s="89">
        <f>[6]Usepp_2020!AP16</f>
        <v>0</v>
      </c>
      <c r="AP16" s="92">
        <f t="shared" si="1"/>
        <v>28333.551688633423</v>
      </c>
      <c r="AQ16" s="89">
        <f>[6]Usepp_2020!AR16</f>
        <v>0</v>
      </c>
      <c r="AR16" s="89">
        <f>[6]Usepp_2020!AS16</f>
        <v>-73.709809406192221</v>
      </c>
      <c r="AS16" s="91">
        <f t="shared" si="2"/>
        <v>-73.709809406192221</v>
      </c>
      <c r="AT16" s="89">
        <f>[6]Usepp_2020!AU16</f>
        <v>5331.0752796389497</v>
      </c>
      <c r="AU16" s="91">
        <f t="shared" si="3"/>
        <v>33590.917158866177</v>
      </c>
      <c r="AV16" s="83">
        <f t="shared" si="4"/>
        <v>94367.893159567233</v>
      </c>
      <c r="AW16" s="130"/>
      <c r="AY16" s="130"/>
      <c r="AZ16" s="130"/>
      <c r="BA16" s="130"/>
      <c r="BB16" s="130"/>
    </row>
    <row r="17" spans="1:54">
      <c r="A17" s="37" t="s">
        <v>137</v>
      </c>
      <c r="B17" s="23" t="s">
        <v>139</v>
      </c>
      <c r="C17" s="104" t="s">
        <v>138</v>
      </c>
      <c r="D17" s="89">
        <f>[6]Usepp_2020!E17</f>
        <v>6767.4894573856236</v>
      </c>
      <c r="E17" s="89">
        <f>[6]Usepp_2020!F17</f>
        <v>2177.1976303831025</v>
      </c>
      <c r="F17" s="89">
        <f>[6]Usepp_2020!G17</f>
        <v>3585.5040751159595</v>
      </c>
      <c r="G17" s="89">
        <f>[6]Usepp_2020!H17</f>
        <v>218.13086060191151</v>
      </c>
      <c r="H17" s="89">
        <f>[6]Usepp_2020!I17</f>
        <v>920.4539730647964</v>
      </c>
      <c r="I17" s="89">
        <f>[6]Usepp_2020!J17</f>
        <v>177.14558163546505</v>
      </c>
      <c r="J17" s="89">
        <f>[6]Usepp_2020!K17</f>
        <v>3475.9362648676642</v>
      </c>
      <c r="K17" s="89">
        <f>[6]Usepp_2020!L17</f>
        <v>4913.8363741987387</v>
      </c>
      <c r="L17" s="89">
        <f>[6]Usepp_2020!M17</f>
        <v>0</v>
      </c>
      <c r="M17" s="89">
        <f>[6]Usepp_2020!N17</f>
        <v>0</v>
      </c>
      <c r="N17" s="89">
        <f>[6]Usepp_2020!O17</f>
        <v>1051.6045511715834</v>
      </c>
      <c r="O17" s="89">
        <f>[6]Usepp_2020!P17</f>
        <v>30.303458899973162</v>
      </c>
      <c r="P17" s="89">
        <f>[6]Usepp_2020!Q17</f>
        <v>245.88149257521931</v>
      </c>
      <c r="Q17" s="89">
        <f>[6]Usepp_2020!R17</f>
        <v>791.17419038240325</v>
      </c>
      <c r="R17" s="89">
        <f>[6]Usepp_2020!S17</f>
        <v>4916.1065676569506</v>
      </c>
      <c r="S17" s="89">
        <f>[6]Usepp_2020!T17</f>
        <v>65.180867198559653</v>
      </c>
      <c r="T17" s="89">
        <f>[6]Usepp_2020!U17</f>
        <v>169.79593857584982</v>
      </c>
      <c r="U17" s="89">
        <f>[6]Usepp_2020!V17</f>
        <v>559.08593893090074</v>
      </c>
      <c r="V17" s="89">
        <f>[6]Usepp_2020!W17</f>
        <v>602.77617955245171</v>
      </c>
      <c r="W17" s="89">
        <f>[6]Usepp_2020!X17</f>
        <v>595.83511997791857</v>
      </c>
      <c r="X17" s="89">
        <f>[6]Usepp_2020!Y17</f>
        <v>22.251004837690502</v>
      </c>
      <c r="Y17" s="89">
        <f>[6]Usepp_2020!Z17</f>
        <v>1593.1176901096228</v>
      </c>
      <c r="Z17" s="89">
        <f>[6]Usepp_2020!AA17</f>
        <v>201.25715120446529</v>
      </c>
      <c r="AA17" s="89">
        <f>[6]Usepp_2020!AB17</f>
        <v>514.72938069462805</v>
      </c>
      <c r="AB17" s="89">
        <f>[6]Usepp_2020!AC17</f>
        <v>477.80394074167049</v>
      </c>
      <c r="AC17" s="89">
        <f>[6]Usepp_2020!AD17</f>
        <v>176.24615481725669</v>
      </c>
      <c r="AD17" s="89">
        <f>[6]Usepp_2020!AE17</f>
        <v>111.60550101308482</v>
      </c>
      <c r="AE17" s="89">
        <f>[6]Usepp_2020!AF17</f>
        <v>1214.1816154199246</v>
      </c>
      <c r="AF17" s="89">
        <f>[6]Usepp_2020!AG17</f>
        <v>435.07187740331563</v>
      </c>
      <c r="AG17" s="89">
        <f>[6]Usepp_2020!AH17</f>
        <v>1324.8864497396828</v>
      </c>
      <c r="AH17" s="89">
        <f>[6]Usepp_2020!AI17</f>
        <v>513.12964994595029</v>
      </c>
      <c r="AI17" s="89">
        <f>[6]Usepp_2020!AJ17</f>
        <v>633.00210704524852</v>
      </c>
      <c r="AJ17" s="89">
        <f>[6]Usepp_2020!AK17</f>
        <v>11347.972606840096</v>
      </c>
      <c r="AK17" s="89">
        <f>[6]Usepp_2020!AL17</f>
        <v>126.58857326418014</v>
      </c>
      <c r="AL17" s="89">
        <f>[6]Usepp_2020!AM17</f>
        <v>305.81038147823557</v>
      </c>
      <c r="AM17" s="92">
        <f t="shared" si="0"/>
        <v>50261.092606730141</v>
      </c>
      <c r="AN17" s="89">
        <f>[6]Usepp_2020!AO17</f>
        <v>55174.522913065317</v>
      </c>
      <c r="AO17" s="89">
        <f>[6]Usepp_2020!AP17</f>
        <v>0</v>
      </c>
      <c r="AP17" s="92">
        <f t="shared" si="1"/>
        <v>55174.522913065317</v>
      </c>
      <c r="AQ17" s="89">
        <f>[6]Usepp_2020!AR17</f>
        <v>0</v>
      </c>
      <c r="AR17" s="89">
        <f>[6]Usepp_2020!AS17</f>
        <v>-510.87128771237133</v>
      </c>
      <c r="AS17" s="91">
        <f t="shared" si="2"/>
        <v>-510.87128771237133</v>
      </c>
      <c r="AT17" s="89">
        <f>[6]Usepp_2020!AU17</f>
        <v>3729.1012118904641</v>
      </c>
      <c r="AU17" s="91">
        <f t="shared" si="3"/>
        <v>58392.75283724341</v>
      </c>
      <c r="AV17" s="83">
        <f t="shared" si="4"/>
        <v>108653.84544397355</v>
      </c>
      <c r="AW17" s="130"/>
      <c r="AY17" s="130"/>
      <c r="AZ17" s="130"/>
      <c r="BA17" s="130"/>
      <c r="BB17" s="130"/>
    </row>
    <row r="18" spans="1:54">
      <c r="A18" s="37" t="s">
        <v>140</v>
      </c>
      <c r="B18" s="23" t="s">
        <v>142</v>
      </c>
      <c r="C18" s="105" t="s">
        <v>141</v>
      </c>
      <c r="D18" s="89">
        <f>[6]Usepp_2020!E18</f>
        <v>2106.0975327513684</v>
      </c>
      <c r="E18" s="89">
        <f>[6]Usepp_2020!F18</f>
        <v>2629.0619368088292</v>
      </c>
      <c r="F18" s="89">
        <f>[6]Usepp_2020!G18</f>
        <v>3900.7033561198127</v>
      </c>
      <c r="G18" s="89">
        <f>[6]Usepp_2020!H18</f>
        <v>429.08188302399958</v>
      </c>
      <c r="H18" s="89">
        <f>[6]Usepp_2020!I18</f>
        <v>716.48168268696429</v>
      </c>
      <c r="I18" s="89">
        <f>[6]Usepp_2020!J18</f>
        <v>9.1163374906324446</v>
      </c>
      <c r="J18" s="89">
        <f>[6]Usepp_2020!K18</f>
        <v>900.1621782663093</v>
      </c>
      <c r="K18" s="89">
        <f>[6]Usepp_2020!L18</f>
        <v>13992.861885653088</v>
      </c>
      <c r="L18" s="89">
        <f>[6]Usepp_2020!M18</f>
        <v>4693.0427646615663</v>
      </c>
      <c r="M18" s="89">
        <f>[6]Usepp_2020!N18</f>
        <v>37.103077939652493</v>
      </c>
      <c r="N18" s="89">
        <f>[6]Usepp_2020!O18</f>
        <v>889.94582270058027</v>
      </c>
      <c r="O18" s="89">
        <f>[6]Usepp_2020!P18</f>
        <v>3241.9195562893424</v>
      </c>
      <c r="P18" s="89">
        <f>[6]Usepp_2020!Q18</f>
        <v>483.34605668181837</v>
      </c>
      <c r="Q18" s="89">
        <f>[6]Usepp_2020!R18</f>
        <v>1466.2863186005341</v>
      </c>
      <c r="R18" s="89">
        <f>[6]Usepp_2020!S18</f>
        <v>93668.437719694019</v>
      </c>
      <c r="S18" s="89">
        <f>[6]Usepp_2020!T18</f>
        <v>881.5358515057228</v>
      </c>
      <c r="T18" s="89">
        <f>[6]Usepp_2020!U18</f>
        <v>2629.0517034190234</v>
      </c>
      <c r="U18" s="89">
        <f>[6]Usepp_2020!V18</f>
        <v>6623.7527217758461</v>
      </c>
      <c r="V18" s="89">
        <f>[6]Usepp_2020!W18</f>
        <v>820.09189483958994</v>
      </c>
      <c r="W18" s="89">
        <f>[6]Usepp_2020!X18</f>
        <v>225.24948630121179</v>
      </c>
      <c r="X18" s="89">
        <f>[6]Usepp_2020!Y18</f>
        <v>60.9971974036756</v>
      </c>
      <c r="Y18" s="89">
        <f>[6]Usepp_2020!Z18</f>
        <v>2218.0447601385104</v>
      </c>
      <c r="Z18" s="89">
        <f>[6]Usepp_2020!AA18</f>
        <v>413.41479596337194</v>
      </c>
      <c r="AA18" s="89">
        <f>[6]Usepp_2020!AB18</f>
        <v>1609.9358930936769</v>
      </c>
      <c r="AB18" s="89">
        <f>[6]Usepp_2020!AC18</f>
        <v>141.24980290025911</v>
      </c>
      <c r="AC18" s="89">
        <f>[6]Usepp_2020!AD18</f>
        <v>324.06368068598704</v>
      </c>
      <c r="AD18" s="89">
        <f>[6]Usepp_2020!AE18</f>
        <v>185.55146586231552</v>
      </c>
      <c r="AE18" s="89">
        <f>[6]Usepp_2020!AF18</f>
        <v>2993.533771047405</v>
      </c>
      <c r="AF18" s="89">
        <f>[6]Usepp_2020!AG18</f>
        <v>598.12649700623592</v>
      </c>
      <c r="AG18" s="89">
        <f>[6]Usepp_2020!AH18</f>
        <v>1425.4376570878501</v>
      </c>
      <c r="AH18" s="89">
        <f>[6]Usepp_2020!AI18</f>
        <v>369.17744188303618</v>
      </c>
      <c r="AI18" s="89">
        <f>[6]Usepp_2020!AJ18</f>
        <v>447.53035049575618</v>
      </c>
      <c r="AJ18" s="89">
        <f>[6]Usepp_2020!AK18</f>
        <v>426.12912358328356</v>
      </c>
      <c r="AK18" s="89">
        <f>[6]Usepp_2020!AL18</f>
        <v>64.519441196734007</v>
      </c>
      <c r="AL18" s="89">
        <f>[6]Usepp_2020!AM18</f>
        <v>817.41905140898666</v>
      </c>
      <c r="AM18" s="92">
        <f t="shared" si="0"/>
        <v>152438.46069696706</v>
      </c>
      <c r="AN18" s="89">
        <f>[6]Usepp_2020!AO18</f>
        <v>8188.1421248797069</v>
      </c>
      <c r="AO18" s="89">
        <f>[6]Usepp_2020!AP18</f>
        <v>0</v>
      </c>
      <c r="AP18" s="92">
        <f t="shared" si="1"/>
        <v>8188.1421248797069</v>
      </c>
      <c r="AQ18" s="89">
        <f>[6]Usepp_2020!AR18</f>
        <v>87.108060938918385</v>
      </c>
      <c r="AR18" s="89">
        <f>[6]Usepp_2020!AS18</f>
        <v>1124.4633568621605</v>
      </c>
      <c r="AS18" s="91">
        <f t="shared" si="2"/>
        <v>1211.571417801079</v>
      </c>
      <c r="AT18" s="89">
        <f>[6]Usepp_2020!AU18</f>
        <v>10192.672224169097</v>
      </c>
      <c r="AU18" s="91">
        <f t="shared" si="3"/>
        <v>19592.385766849882</v>
      </c>
      <c r="AV18" s="83">
        <f t="shared" si="4"/>
        <v>172030.84646381694</v>
      </c>
      <c r="AW18" s="130"/>
      <c r="AY18" s="130"/>
      <c r="AZ18" s="130"/>
      <c r="BA18" s="130"/>
      <c r="BB18" s="130"/>
    </row>
    <row r="19" spans="1:54">
      <c r="A19" s="37" t="s">
        <v>143</v>
      </c>
      <c r="B19" s="23" t="s">
        <v>145</v>
      </c>
      <c r="C19" s="105" t="s">
        <v>144</v>
      </c>
      <c r="D19" s="89">
        <f>[6]Usepp_2020!E19</f>
        <v>2693.3275467967351</v>
      </c>
      <c r="E19" s="89">
        <f>[6]Usepp_2020!F19</f>
        <v>4099.7925974571162</v>
      </c>
      <c r="F19" s="89">
        <f>[6]Usepp_2020!G19</f>
        <v>1351.0419952035054</v>
      </c>
      <c r="G19" s="89">
        <f>[6]Usepp_2020!H19</f>
        <v>421.3949808300884</v>
      </c>
      <c r="H19" s="89">
        <f>[6]Usepp_2020!I19</f>
        <v>3693.5694209249964</v>
      </c>
      <c r="I19" s="89">
        <f>[6]Usepp_2020!J19</f>
        <v>291.62936699532179</v>
      </c>
      <c r="J19" s="89">
        <f>[6]Usepp_2020!K19</f>
        <v>490.5254429886337</v>
      </c>
      <c r="K19" s="89">
        <f>[6]Usepp_2020!L19</f>
        <v>1721.4989517205497</v>
      </c>
      <c r="L19" s="89">
        <f>[6]Usepp_2020!M19</f>
        <v>6843.6771227435174</v>
      </c>
      <c r="M19" s="89">
        <f>[6]Usepp_2020!N19</f>
        <v>667.62986017670903</v>
      </c>
      <c r="N19" s="89">
        <f>[6]Usepp_2020!O19</f>
        <v>1515.6619669670954</v>
      </c>
      <c r="O19" s="89">
        <f>[6]Usepp_2020!P19</f>
        <v>73.37482033965567</v>
      </c>
      <c r="P19" s="89">
        <f>[6]Usepp_2020!Q19</f>
        <v>1258.363664032649</v>
      </c>
      <c r="Q19" s="89">
        <f>[6]Usepp_2020!R19</f>
        <v>7253.346026684997</v>
      </c>
      <c r="R19" s="89">
        <f>[6]Usepp_2020!S19</f>
        <v>24983.288488881459</v>
      </c>
      <c r="S19" s="89">
        <f>[6]Usepp_2020!T19</f>
        <v>32.315532621675189</v>
      </c>
      <c r="T19" s="89">
        <f>[6]Usepp_2020!U19</f>
        <v>1079.6167775459185</v>
      </c>
      <c r="U19" s="89">
        <f>[6]Usepp_2020!V19</f>
        <v>1092.4841311919379</v>
      </c>
      <c r="V19" s="89">
        <f>[6]Usepp_2020!W19</f>
        <v>907.52545299432882</v>
      </c>
      <c r="W19" s="89">
        <f>[6]Usepp_2020!X19</f>
        <v>403.82041861321443</v>
      </c>
      <c r="X19" s="89">
        <f>[6]Usepp_2020!Y19</f>
        <v>264.35814664674393</v>
      </c>
      <c r="Y19" s="89">
        <f>[6]Usepp_2020!Z19</f>
        <v>533.80647895837751</v>
      </c>
      <c r="Z19" s="89">
        <f>[6]Usepp_2020!AA19</f>
        <v>1580.4786584882941</v>
      </c>
      <c r="AA19" s="89">
        <f>[6]Usepp_2020!AB19</f>
        <v>5030.4080955989748</v>
      </c>
      <c r="AB19" s="89">
        <f>[6]Usepp_2020!AC19</f>
        <v>1060.6029790901973</v>
      </c>
      <c r="AC19" s="89">
        <f>[6]Usepp_2020!AD19</f>
        <v>212.21915413511874</v>
      </c>
      <c r="AD19" s="89">
        <f>[6]Usepp_2020!AE19</f>
        <v>103.91440183500723</v>
      </c>
      <c r="AE19" s="89">
        <f>[6]Usepp_2020!AF19</f>
        <v>2924.2003218425784</v>
      </c>
      <c r="AF19" s="89">
        <f>[6]Usepp_2020!AG19</f>
        <v>578.23671727051101</v>
      </c>
      <c r="AG19" s="89">
        <f>[6]Usepp_2020!AH19</f>
        <v>1216.4096535913254</v>
      </c>
      <c r="AH19" s="89">
        <f>[6]Usepp_2020!AI19</f>
        <v>270.32263022116189</v>
      </c>
      <c r="AI19" s="89">
        <f>[6]Usepp_2020!AJ19</f>
        <v>1123.7536314677282</v>
      </c>
      <c r="AJ19" s="89">
        <f>[6]Usepp_2020!AK19</f>
        <v>459.76040075888716</v>
      </c>
      <c r="AK19" s="89">
        <f>[6]Usepp_2020!AL19</f>
        <v>107.56556053942188</v>
      </c>
      <c r="AL19" s="89">
        <f>[6]Usepp_2020!AM19</f>
        <v>816.77846751833806</v>
      </c>
      <c r="AM19" s="92">
        <f t="shared" si="0"/>
        <v>77156.699863672766</v>
      </c>
      <c r="AN19" s="89">
        <f>[6]Usepp_2020!AO19</f>
        <v>9638.1387905778793</v>
      </c>
      <c r="AO19" s="89">
        <f>[6]Usepp_2020!AP19</f>
        <v>0</v>
      </c>
      <c r="AP19" s="92">
        <f t="shared" si="1"/>
        <v>9638.1387905778793</v>
      </c>
      <c r="AQ19" s="89">
        <f>[6]Usepp_2020!AR19</f>
        <v>4367.4165121755532</v>
      </c>
      <c r="AR19" s="89">
        <f>[6]Usepp_2020!AS19</f>
        <v>1096.3955073994273</v>
      </c>
      <c r="AS19" s="91">
        <f t="shared" si="2"/>
        <v>5463.8120195749807</v>
      </c>
      <c r="AT19" s="89">
        <f>[6]Usepp_2020!AU19</f>
        <v>19959.067625670676</v>
      </c>
      <c r="AU19" s="91">
        <f t="shared" si="3"/>
        <v>35061.018435823535</v>
      </c>
      <c r="AV19" s="83">
        <f t="shared" si="4"/>
        <v>112217.71829949631</v>
      </c>
      <c r="AW19" s="130"/>
      <c r="AY19" s="130"/>
      <c r="AZ19" s="130"/>
      <c r="BA19" s="130"/>
      <c r="BB19" s="130"/>
    </row>
    <row r="20" spans="1:54">
      <c r="A20" s="37" t="s">
        <v>268</v>
      </c>
      <c r="B20" s="23" t="s">
        <v>269</v>
      </c>
      <c r="C20" s="105" t="s">
        <v>270</v>
      </c>
      <c r="D20" s="89">
        <f>[6]Usepp_2020!E20</f>
        <v>966.06908236034224</v>
      </c>
      <c r="E20" s="89">
        <f>[6]Usepp_2020!F20</f>
        <v>3070.9709537668441</v>
      </c>
      <c r="F20" s="89">
        <f>[6]Usepp_2020!G20</f>
        <v>938.32854512293625</v>
      </c>
      <c r="G20" s="89">
        <f>[6]Usepp_2020!H20</f>
        <v>312.87886973419006</v>
      </c>
      <c r="H20" s="89">
        <f>[6]Usepp_2020!I20</f>
        <v>486.8663334030212</v>
      </c>
      <c r="I20" s="89">
        <f>[6]Usepp_2020!J20</f>
        <v>434.94784789021924</v>
      </c>
      <c r="J20" s="89">
        <f>[6]Usepp_2020!K20</f>
        <v>990.46851636678605</v>
      </c>
      <c r="K20" s="89">
        <f>[6]Usepp_2020!L20</f>
        <v>1335.8018782016102</v>
      </c>
      <c r="L20" s="89">
        <f>[6]Usepp_2020!M20</f>
        <v>1382.1516719245005</v>
      </c>
      <c r="M20" s="89">
        <f>[6]Usepp_2020!N20</f>
        <v>734.37735934255568</v>
      </c>
      <c r="N20" s="89">
        <f>[6]Usepp_2020!O20</f>
        <v>860.0550585332868</v>
      </c>
      <c r="O20" s="89">
        <f>[6]Usepp_2020!P20</f>
        <v>0.17049474314123275</v>
      </c>
      <c r="P20" s="89">
        <f>[6]Usepp_2020!Q20</f>
        <v>174.34179500963631</v>
      </c>
      <c r="Q20" s="89">
        <f>[6]Usepp_2020!R20</f>
        <v>256.18799143970762</v>
      </c>
      <c r="R20" s="89">
        <f>[6]Usepp_2020!S20</f>
        <v>11927.065564093056</v>
      </c>
      <c r="S20" s="89">
        <f>[6]Usepp_2020!T20</f>
        <v>2068.3829191187037</v>
      </c>
      <c r="T20" s="89">
        <f>[6]Usepp_2020!U20</f>
        <v>1314.4620413261391</v>
      </c>
      <c r="U20" s="89">
        <f>[6]Usepp_2020!V20</f>
        <v>830.75607563385347</v>
      </c>
      <c r="V20" s="89">
        <f>[6]Usepp_2020!W20</f>
        <v>856.40742949630408</v>
      </c>
      <c r="W20" s="89">
        <f>[6]Usepp_2020!X20</f>
        <v>2204.8091076753917</v>
      </c>
      <c r="X20" s="89">
        <f>[6]Usepp_2020!Y20</f>
        <v>484.70490565673771</v>
      </c>
      <c r="Y20" s="89">
        <f>[6]Usepp_2020!Z20</f>
        <v>742.65776386540279</v>
      </c>
      <c r="Z20" s="89">
        <f>[6]Usepp_2020!AA20</f>
        <v>910.51071965409824</v>
      </c>
      <c r="AA20" s="89">
        <f>[6]Usepp_2020!AB20</f>
        <v>5968.9391919976724</v>
      </c>
      <c r="AB20" s="89">
        <f>[6]Usepp_2020!AC20</f>
        <v>3808.9132642475006</v>
      </c>
      <c r="AC20" s="89">
        <f>[6]Usepp_2020!AD20</f>
        <v>722.28873850523075</v>
      </c>
      <c r="AD20" s="89">
        <f>[6]Usepp_2020!AE20</f>
        <v>201.41918860740907</v>
      </c>
      <c r="AE20" s="89">
        <f>[6]Usepp_2020!AF20</f>
        <v>3713.7853397949043</v>
      </c>
      <c r="AF20" s="89">
        <f>[6]Usepp_2020!AG20</f>
        <v>352.15364109374161</v>
      </c>
      <c r="AG20" s="89">
        <f>[6]Usepp_2020!AH20</f>
        <v>2895.4787331058101</v>
      </c>
      <c r="AH20" s="89">
        <f>[6]Usepp_2020!AI20</f>
        <v>1180.896022368371</v>
      </c>
      <c r="AI20" s="89">
        <f>[6]Usepp_2020!AJ20</f>
        <v>449.49181045206888</v>
      </c>
      <c r="AJ20" s="89">
        <f>[6]Usepp_2020!AK20</f>
        <v>469.02871032001917</v>
      </c>
      <c r="AK20" s="89">
        <f>[6]Usepp_2020!AL20</f>
        <v>299.95856744680873</v>
      </c>
      <c r="AL20" s="89">
        <f>[6]Usepp_2020!AM20</f>
        <v>1008.4018396632003</v>
      </c>
      <c r="AM20" s="92">
        <f t="shared" si="0"/>
        <v>54354.127971961199</v>
      </c>
      <c r="AN20" s="89">
        <f>[6]Usepp_2020!AO20</f>
        <v>50578.126069215417</v>
      </c>
      <c r="AO20" s="89">
        <f>[6]Usepp_2020!AP20</f>
        <v>0</v>
      </c>
      <c r="AP20" s="92">
        <f t="shared" si="1"/>
        <v>50578.126069215417</v>
      </c>
      <c r="AQ20" s="89">
        <f>[6]Usepp_2020!AR20</f>
        <v>72620.084002405652</v>
      </c>
      <c r="AR20" s="89">
        <f>[6]Usepp_2020!AS20</f>
        <v>460.9938048950217</v>
      </c>
      <c r="AS20" s="91">
        <f t="shared" si="2"/>
        <v>73081.07780730068</v>
      </c>
      <c r="AT20" s="89">
        <f>[6]Usepp_2020!AU20</f>
        <v>10573.006813858347</v>
      </c>
      <c r="AU20" s="91">
        <f t="shared" si="3"/>
        <v>134232.21069037443</v>
      </c>
      <c r="AV20" s="83">
        <f t="shared" si="4"/>
        <v>188586.33866233562</v>
      </c>
      <c r="AW20" s="130"/>
      <c r="AY20" s="130"/>
      <c r="AZ20" s="130"/>
      <c r="BA20" s="130"/>
      <c r="BB20" s="130"/>
    </row>
    <row r="21" spans="1:54">
      <c r="A21" s="37" t="s">
        <v>146</v>
      </c>
      <c r="B21" s="23" t="s">
        <v>148</v>
      </c>
      <c r="C21" s="105" t="s">
        <v>147</v>
      </c>
      <c r="D21" s="89">
        <f>[6]Usepp_2020!E21</f>
        <v>57.727733340325265</v>
      </c>
      <c r="E21" s="89">
        <f>[6]Usepp_2020!F21</f>
        <v>77.253208193247303</v>
      </c>
      <c r="F21" s="89">
        <f>[6]Usepp_2020!G21</f>
        <v>105.79004625875542</v>
      </c>
      <c r="G21" s="89">
        <f>[6]Usepp_2020!H21</f>
        <v>39.946635288528725</v>
      </c>
      <c r="H21" s="89">
        <f>[6]Usepp_2020!I21</f>
        <v>16.071177081660064</v>
      </c>
      <c r="I21" s="89">
        <f>[6]Usepp_2020!J21</f>
        <v>1.2509394170157042</v>
      </c>
      <c r="J21" s="89">
        <f>[6]Usepp_2020!K21</f>
        <v>25.231321235629327</v>
      </c>
      <c r="K21" s="89">
        <f>[6]Usepp_2020!L21</f>
        <v>109.75455573381203</v>
      </c>
      <c r="L21" s="89">
        <f>[6]Usepp_2020!M21</f>
        <v>103.94051707150022</v>
      </c>
      <c r="M21" s="89">
        <f>[6]Usepp_2020!N21</f>
        <v>1.291499746253036</v>
      </c>
      <c r="N21" s="89">
        <f>[6]Usepp_2020!O21</f>
        <v>70.542088982089851</v>
      </c>
      <c r="O21" s="89">
        <f>[6]Usepp_2020!P21</f>
        <v>24.675924468899794</v>
      </c>
      <c r="P21" s="89">
        <f>[6]Usepp_2020!Q21</f>
        <v>15.214425858101327</v>
      </c>
      <c r="Q21" s="89">
        <f>[6]Usepp_2020!R21</f>
        <v>72.699735532639636</v>
      </c>
      <c r="R21" s="89">
        <f>[6]Usepp_2020!S21</f>
        <v>195.0363070246498</v>
      </c>
      <c r="S21" s="89">
        <f>[6]Usepp_2020!T21</f>
        <v>10.641790678763975</v>
      </c>
      <c r="T21" s="89">
        <f>[6]Usepp_2020!U21</f>
        <v>1191.4621787790747</v>
      </c>
      <c r="U21" s="89">
        <f>[6]Usepp_2020!V21</f>
        <v>151.5907823683942</v>
      </c>
      <c r="V21" s="89">
        <f>[6]Usepp_2020!W21</f>
        <v>54.419893979814475</v>
      </c>
      <c r="W21" s="89">
        <f>[6]Usepp_2020!X21</f>
        <v>362.30767727687817</v>
      </c>
      <c r="X21" s="89">
        <f>[6]Usepp_2020!Y21</f>
        <v>74.212576346692785</v>
      </c>
      <c r="Y21" s="89">
        <f>[6]Usepp_2020!Z21</f>
        <v>131.78343868862476</v>
      </c>
      <c r="Z21" s="89">
        <f>[6]Usepp_2020!AA21</f>
        <v>29.419966119110267</v>
      </c>
      <c r="AA21" s="89">
        <f>[6]Usepp_2020!AB21</f>
        <v>1479.8799468410084</v>
      </c>
      <c r="AB21" s="89">
        <f>[6]Usepp_2020!AC21</f>
        <v>90.438425632953326</v>
      </c>
      <c r="AC21" s="89">
        <f>[6]Usepp_2020!AD21</f>
        <v>106.61886307122774</v>
      </c>
      <c r="AD21" s="89">
        <f>[6]Usepp_2020!AE21</f>
        <v>39.411856112132227</v>
      </c>
      <c r="AE21" s="89">
        <f>[6]Usepp_2020!AF21</f>
        <v>243.74083207177796</v>
      </c>
      <c r="AF21" s="89">
        <f>[6]Usepp_2020!AG21</f>
        <v>157.89099006536694</v>
      </c>
      <c r="AG21" s="89">
        <f>[6]Usepp_2020!AH21</f>
        <v>390.50746089040064</v>
      </c>
      <c r="AH21" s="89">
        <f>[6]Usepp_2020!AI21</f>
        <v>343.32269252566243</v>
      </c>
      <c r="AI21" s="89">
        <f>[6]Usepp_2020!AJ21</f>
        <v>250.21087997456439</v>
      </c>
      <c r="AJ21" s="89">
        <f>[6]Usepp_2020!AK21</f>
        <v>1743.1720307592395</v>
      </c>
      <c r="AK21" s="89">
        <f>[6]Usepp_2020!AL21</f>
        <v>39.237221194160909</v>
      </c>
      <c r="AL21" s="89">
        <f>[6]Usepp_2020!AM21</f>
        <v>376.83703188325973</v>
      </c>
      <c r="AM21" s="92">
        <f t="shared" si="0"/>
        <v>8183.532650492215</v>
      </c>
      <c r="AN21" s="89">
        <f>[6]Usepp_2020!AO21</f>
        <v>38436.218638618666</v>
      </c>
      <c r="AO21" s="89">
        <f>[6]Usepp_2020!AP21</f>
        <v>0</v>
      </c>
      <c r="AP21" s="92">
        <f t="shared" si="1"/>
        <v>38436.218638618666</v>
      </c>
      <c r="AQ21" s="89">
        <f>[6]Usepp_2020!AR21</f>
        <v>3993.1690620976742</v>
      </c>
      <c r="AR21" s="89">
        <f>[6]Usepp_2020!AS21</f>
        <v>-5.1469436734993268</v>
      </c>
      <c r="AS21" s="91">
        <f t="shared" si="2"/>
        <v>3988.022118424175</v>
      </c>
      <c r="AT21" s="89">
        <f>[6]Usepp_2020!AU21</f>
        <v>3676.8965693557752</v>
      </c>
      <c r="AU21" s="91">
        <f t="shared" si="3"/>
        <v>46101.137326398617</v>
      </c>
      <c r="AV21" s="83">
        <f t="shared" si="4"/>
        <v>54284.669976890829</v>
      </c>
      <c r="AW21" s="130"/>
      <c r="AY21" s="130"/>
      <c r="AZ21" s="130"/>
      <c r="BA21" s="130"/>
      <c r="BB21" s="130"/>
    </row>
    <row r="22" spans="1:54">
      <c r="A22" s="37" t="s">
        <v>149</v>
      </c>
      <c r="B22" s="23" t="s">
        <v>151</v>
      </c>
      <c r="C22" s="105" t="s">
        <v>150</v>
      </c>
      <c r="D22" s="89">
        <f>[6]Usepp_2020!E22</f>
        <v>2099.6712488519906</v>
      </c>
      <c r="E22" s="89">
        <f>[6]Usepp_2020!F22</f>
        <v>440.35657758348418</v>
      </c>
      <c r="F22" s="89">
        <f>[6]Usepp_2020!G22</f>
        <v>1205.4940955662396</v>
      </c>
      <c r="G22" s="89">
        <f>[6]Usepp_2020!H22</f>
        <v>1310.2760668070855</v>
      </c>
      <c r="H22" s="89">
        <f>[6]Usepp_2020!I22</f>
        <v>109.87162424950338</v>
      </c>
      <c r="I22" s="89">
        <f>[6]Usepp_2020!J22</f>
        <v>34.671115472679347</v>
      </c>
      <c r="J22" s="89">
        <f>[6]Usepp_2020!K22</f>
        <v>89.643798489735175</v>
      </c>
      <c r="K22" s="89">
        <f>[6]Usepp_2020!L22</f>
        <v>835.95320433905431</v>
      </c>
      <c r="L22" s="89">
        <f>[6]Usepp_2020!M22</f>
        <v>5808.8639328964819</v>
      </c>
      <c r="M22" s="89">
        <f>[6]Usepp_2020!N22</f>
        <v>182.9191448886636</v>
      </c>
      <c r="N22" s="89">
        <f>[6]Usepp_2020!O22</f>
        <v>271.70797963638483</v>
      </c>
      <c r="O22" s="89">
        <f>[6]Usepp_2020!P22</f>
        <v>0</v>
      </c>
      <c r="P22" s="89">
        <f>[6]Usepp_2020!Q22</f>
        <v>58.020888492414279</v>
      </c>
      <c r="Q22" s="89">
        <f>[6]Usepp_2020!R22</f>
        <v>206.91896111868456</v>
      </c>
      <c r="R22" s="89">
        <f>[6]Usepp_2020!S22</f>
        <v>4400.4274951341804</v>
      </c>
      <c r="S22" s="89">
        <f>[6]Usepp_2020!T22</f>
        <v>176.6772535077674</v>
      </c>
      <c r="T22" s="89">
        <f>[6]Usepp_2020!U22</f>
        <v>1838.7039527442239</v>
      </c>
      <c r="U22" s="89">
        <f>[6]Usepp_2020!V22</f>
        <v>818.81268087382443</v>
      </c>
      <c r="V22" s="89">
        <f>[6]Usepp_2020!W22</f>
        <v>889.8710806283608</v>
      </c>
      <c r="W22" s="89">
        <f>[6]Usepp_2020!X22</f>
        <v>433.69666836621752</v>
      </c>
      <c r="X22" s="89">
        <f>[6]Usepp_2020!Y22</f>
        <v>110.64868566384376</v>
      </c>
      <c r="Y22" s="89">
        <f>[6]Usepp_2020!Z22</f>
        <v>1156.2904902200526</v>
      </c>
      <c r="Z22" s="89">
        <f>[6]Usepp_2020!AA22</f>
        <v>341.18023101990434</v>
      </c>
      <c r="AA22" s="89">
        <f>[6]Usepp_2020!AB22</f>
        <v>1469.135126000223</v>
      </c>
      <c r="AB22" s="89">
        <f>[6]Usepp_2020!AC22</f>
        <v>302.47787155716043</v>
      </c>
      <c r="AC22" s="89">
        <f>[6]Usepp_2020!AD22</f>
        <v>847.99836332043321</v>
      </c>
      <c r="AD22" s="89">
        <f>[6]Usepp_2020!AE22</f>
        <v>660.20750475962211</v>
      </c>
      <c r="AE22" s="89">
        <f>[6]Usepp_2020!AF22</f>
        <v>1188.8172524468241</v>
      </c>
      <c r="AF22" s="89">
        <f>[6]Usepp_2020!AG22</f>
        <v>357.24781948136149</v>
      </c>
      <c r="AG22" s="89">
        <f>[6]Usepp_2020!AH22</f>
        <v>969.40509912653818</v>
      </c>
      <c r="AH22" s="89">
        <f>[6]Usepp_2020!AI22</f>
        <v>1450.5830373220426</v>
      </c>
      <c r="AI22" s="89">
        <f>[6]Usepp_2020!AJ22</f>
        <v>756.38915376073521</v>
      </c>
      <c r="AJ22" s="89">
        <f>[6]Usepp_2020!AK22</f>
        <v>1333.93663413332</v>
      </c>
      <c r="AK22" s="89">
        <f>[6]Usepp_2020!AL22</f>
        <v>249.96699316060972</v>
      </c>
      <c r="AL22" s="89">
        <f>[6]Usepp_2020!AM22</f>
        <v>522.34755290469366</v>
      </c>
      <c r="AM22" s="92">
        <f t="shared" si="0"/>
        <v>32929.189584524342</v>
      </c>
      <c r="AN22" s="89">
        <f>[6]Usepp_2020!AO22</f>
        <v>38414.020485410183</v>
      </c>
      <c r="AO22" s="89">
        <f>[6]Usepp_2020!AP22</f>
        <v>0</v>
      </c>
      <c r="AP22" s="92">
        <f t="shared" si="1"/>
        <v>38414.020485410183</v>
      </c>
      <c r="AQ22" s="89">
        <f>[6]Usepp_2020!AR22</f>
        <v>0</v>
      </c>
      <c r="AR22" s="89">
        <f>[6]Usepp_2020!AS22</f>
        <v>-9.7544867431910234</v>
      </c>
      <c r="AS22" s="91">
        <f t="shared" si="2"/>
        <v>-9.7544867431910234</v>
      </c>
      <c r="AT22" s="89">
        <f>[6]Usepp_2020!AU22</f>
        <v>3411.534998562126</v>
      </c>
      <c r="AU22" s="91">
        <f t="shared" si="3"/>
        <v>41815.800997229118</v>
      </c>
      <c r="AV22" s="83">
        <f t="shared" si="4"/>
        <v>74744.99058175346</v>
      </c>
      <c r="AW22" s="130"/>
      <c r="AY22" s="130"/>
      <c r="AZ22" s="130"/>
      <c r="BA22" s="130"/>
      <c r="BB22" s="130"/>
    </row>
    <row r="23" spans="1:54">
      <c r="A23" s="37" t="s">
        <v>152</v>
      </c>
      <c r="B23" s="23" t="s">
        <v>154</v>
      </c>
      <c r="C23" s="105" t="s">
        <v>153</v>
      </c>
      <c r="D23" s="89">
        <f>[6]Usepp_2020!E23</f>
        <v>3092.6523469359272</v>
      </c>
      <c r="E23" s="89">
        <f>[6]Usepp_2020!F23</f>
        <v>30.165785491464799</v>
      </c>
      <c r="F23" s="89">
        <f>[6]Usepp_2020!G23</f>
        <v>21.326415972872592</v>
      </c>
      <c r="G23" s="89">
        <f>[6]Usepp_2020!H23</f>
        <v>242.21788404532691</v>
      </c>
      <c r="H23" s="89">
        <f>[6]Usepp_2020!I23</f>
        <v>1.3575814239700701</v>
      </c>
      <c r="I23" s="89">
        <f>[6]Usepp_2020!J23</f>
        <v>0</v>
      </c>
      <c r="J23" s="89">
        <f>[6]Usepp_2020!K23</f>
        <v>3.8714145434293255E-3</v>
      </c>
      <c r="K23" s="89">
        <f>[6]Usepp_2020!L23</f>
        <v>24.101362222051421</v>
      </c>
      <c r="L23" s="89">
        <f>[6]Usepp_2020!M23</f>
        <v>4.0316050285018559</v>
      </c>
      <c r="M23" s="89">
        <f>[6]Usepp_2020!N23</f>
        <v>7.309283738319353</v>
      </c>
      <c r="N23" s="89">
        <f>[6]Usepp_2020!O23</f>
        <v>6.6962370338569945</v>
      </c>
      <c r="O23" s="89">
        <f>[6]Usepp_2020!P23</f>
        <v>24.810189100836851</v>
      </c>
      <c r="P23" s="89">
        <f>[6]Usepp_2020!Q23</f>
        <v>428.55900758515821</v>
      </c>
      <c r="Q23" s="89">
        <f>[6]Usepp_2020!R23</f>
        <v>5.0425790086962028</v>
      </c>
      <c r="R23" s="89">
        <f>[6]Usepp_2020!S23</f>
        <v>453.52287567895507</v>
      </c>
      <c r="S23" s="89">
        <f>[6]Usepp_2020!T23</f>
        <v>1.2127037289714975</v>
      </c>
      <c r="T23" s="89">
        <f>[6]Usepp_2020!U23</f>
        <v>173.47601017906277</v>
      </c>
      <c r="U23" s="89">
        <f>[6]Usepp_2020!V23</f>
        <v>38.948649061955415</v>
      </c>
      <c r="V23" s="89">
        <f>[6]Usepp_2020!W23</f>
        <v>354.88763314177976</v>
      </c>
      <c r="W23" s="89">
        <f>[6]Usepp_2020!X23</f>
        <v>29.425414352233904</v>
      </c>
      <c r="X23" s="89">
        <f>[6]Usepp_2020!Y23</f>
        <v>25.131245017526783</v>
      </c>
      <c r="Y23" s="89">
        <f>[6]Usepp_2020!Z23</f>
        <v>578.64310833315062</v>
      </c>
      <c r="Z23" s="89">
        <f>[6]Usepp_2020!AA23</f>
        <v>267.65142264137205</v>
      </c>
      <c r="AA23" s="89">
        <f>[6]Usepp_2020!AB23</f>
        <v>0.56307320895514146</v>
      </c>
      <c r="AB23" s="89">
        <f>[6]Usepp_2020!AC23</f>
        <v>3.0389719224494494</v>
      </c>
      <c r="AC23" s="89">
        <f>[6]Usepp_2020!AD23</f>
        <v>54.756805076322777</v>
      </c>
      <c r="AD23" s="89">
        <f>[6]Usepp_2020!AE23</f>
        <v>113.75441369901768</v>
      </c>
      <c r="AE23" s="89">
        <f>[6]Usepp_2020!AF23</f>
        <v>132.26564264811628</v>
      </c>
      <c r="AF23" s="89">
        <f>[6]Usepp_2020!AG23</f>
        <v>78.035697719664313</v>
      </c>
      <c r="AG23" s="89">
        <f>[6]Usepp_2020!AH23</f>
        <v>152.04518936984527</v>
      </c>
      <c r="AH23" s="89">
        <f>[6]Usepp_2020!AI23</f>
        <v>246.24499192996569</v>
      </c>
      <c r="AI23" s="89">
        <f>[6]Usepp_2020!AJ23</f>
        <v>865.17524932951244</v>
      </c>
      <c r="AJ23" s="89">
        <f>[6]Usepp_2020!AK23</f>
        <v>1017.3345309678498</v>
      </c>
      <c r="AK23" s="89">
        <f>[6]Usepp_2020!AL23</f>
        <v>754.57867803388308</v>
      </c>
      <c r="AL23" s="89">
        <f>[6]Usepp_2020!AM23</f>
        <v>124.85494286330214</v>
      </c>
      <c r="AM23" s="92">
        <f t="shared" si="0"/>
        <v>9353.8213979054162</v>
      </c>
      <c r="AN23" s="89">
        <f>[6]Usepp_2020!AO23</f>
        <v>6624.5194689624013</v>
      </c>
      <c r="AO23" s="89">
        <f>[6]Usepp_2020!AP23</f>
        <v>76.059151166025046</v>
      </c>
      <c r="AP23" s="92">
        <f t="shared" si="1"/>
        <v>6700.5786201284263</v>
      </c>
      <c r="AQ23" s="89">
        <f>[6]Usepp_2020!AR23</f>
        <v>0</v>
      </c>
      <c r="AR23" s="89">
        <f>[6]Usepp_2020!AS23</f>
        <v>10.76450664553116</v>
      </c>
      <c r="AS23" s="91">
        <f t="shared" si="2"/>
        <v>10.76450664553116</v>
      </c>
      <c r="AT23" s="89">
        <f>[6]Usepp_2020!AU23</f>
        <v>0</v>
      </c>
      <c r="AU23" s="91">
        <f t="shared" si="3"/>
        <v>6711.3431267739579</v>
      </c>
      <c r="AV23" s="83">
        <f t="shared" si="4"/>
        <v>16065.164524679374</v>
      </c>
      <c r="AW23" s="130"/>
      <c r="AY23" s="130"/>
      <c r="AZ23" s="130"/>
      <c r="BA23" s="130"/>
      <c r="BB23" s="130"/>
    </row>
    <row r="24" spans="1:54">
      <c r="A24" s="37" t="s">
        <v>155</v>
      </c>
      <c r="B24" s="23" t="s">
        <v>157</v>
      </c>
      <c r="C24" s="105" t="s">
        <v>156</v>
      </c>
      <c r="D24" s="89">
        <f>[6]Usepp_2020!E24</f>
        <v>0.94870445690885163</v>
      </c>
      <c r="E24" s="89">
        <f>[6]Usepp_2020!F24</f>
        <v>229.73207752869405</v>
      </c>
      <c r="F24" s="89">
        <f>[6]Usepp_2020!G24</f>
        <v>66.266554743442001</v>
      </c>
      <c r="G24" s="89">
        <f>[6]Usepp_2020!H24</f>
        <v>800.51138294953284</v>
      </c>
      <c r="H24" s="89">
        <f>[6]Usepp_2020!I24</f>
        <v>110.84668749883971</v>
      </c>
      <c r="I24" s="89">
        <f>[6]Usepp_2020!J24</f>
        <v>365.75674222051089</v>
      </c>
      <c r="J24" s="89">
        <f>[6]Usepp_2020!K24</f>
        <v>4.7291635690580449</v>
      </c>
      <c r="K24" s="89">
        <f>[6]Usepp_2020!L24</f>
        <v>115.61757572366147</v>
      </c>
      <c r="L24" s="89">
        <f>[6]Usepp_2020!M24</f>
        <v>0</v>
      </c>
      <c r="M24" s="89">
        <f>[6]Usepp_2020!N24</f>
        <v>0.25511794579884334</v>
      </c>
      <c r="N24" s="89">
        <f>[6]Usepp_2020!O24</f>
        <v>20.04312973842698</v>
      </c>
      <c r="O24" s="89">
        <f>[6]Usepp_2020!P24</f>
        <v>2617.5237463061599</v>
      </c>
      <c r="P24" s="89">
        <f>[6]Usepp_2020!Q24</f>
        <v>12.380445709680398</v>
      </c>
      <c r="Q24" s="89">
        <f>[6]Usepp_2020!R24</f>
        <v>178.89262123467086</v>
      </c>
      <c r="R24" s="89">
        <f>[6]Usepp_2020!S24</f>
        <v>603.82029514326621</v>
      </c>
      <c r="S24" s="89">
        <f>[6]Usepp_2020!T24</f>
        <v>26.142048007813763</v>
      </c>
      <c r="T24" s="89">
        <f>[6]Usepp_2020!U24</f>
        <v>693.90021332741424</v>
      </c>
      <c r="U24" s="89">
        <f>[6]Usepp_2020!V24</f>
        <v>16.72922477531743</v>
      </c>
      <c r="V24" s="89">
        <f>[6]Usepp_2020!W24</f>
        <v>1.5575254792871487</v>
      </c>
      <c r="W24" s="89">
        <f>[6]Usepp_2020!X24</f>
        <v>0.4880169296066007</v>
      </c>
      <c r="X24" s="89">
        <f>[6]Usepp_2020!Y24</f>
        <v>93.156959025280642</v>
      </c>
      <c r="Y24" s="89">
        <f>[6]Usepp_2020!Z24</f>
        <v>289.74882574360248</v>
      </c>
      <c r="Z24" s="89">
        <f>[6]Usepp_2020!AA24</f>
        <v>1.692493187902218</v>
      </c>
      <c r="AA24" s="89">
        <f>[6]Usepp_2020!AB24</f>
        <v>63.039072094055179</v>
      </c>
      <c r="AB24" s="89">
        <f>[6]Usepp_2020!AC24</f>
        <v>1.8436073822090719</v>
      </c>
      <c r="AC24" s="89">
        <f>[6]Usepp_2020!AD24</f>
        <v>0.53858640914300038</v>
      </c>
      <c r="AD24" s="89">
        <f>[6]Usepp_2020!AE24</f>
        <v>5.6322864248721558</v>
      </c>
      <c r="AE24" s="89">
        <f>[6]Usepp_2020!AF24</f>
        <v>5.2378962917279548</v>
      </c>
      <c r="AF24" s="89">
        <f>[6]Usepp_2020!AG24</f>
        <v>1.1487759661487091</v>
      </c>
      <c r="AG24" s="89">
        <f>[6]Usepp_2020!AH24</f>
        <v>691.73711499106935</v>
      </c>
      <c r="AH24" s="89">
        <f>[6]Usepp_2020!AI24</f>
        <v>25.882074666700323</v>
      </c>
      <c r="AI24" s="89">
        <f>[6]Usepp_2020!AJ24</f>
        <v>3.8492552691433639</v>
      </c>
      <c r="AJ24" s="89">
        <f>[6]Usepp_2020!AK24</f>
        <v>23.74655003952666</v>
      </c>
      <c r="AK24" s="89">
        <f>[6]Usepp_2020!AL24</f>
        <v>1.4464236739364409</v>
      </c>
      <c r="AL24" s="89">
        <f>[6]Usepp_2020!AM24</f>
        <v>10.364940224440346</v>
      </c>
      <c r="AM24" s="92">
        <f t="shared" si="0"/>
        <v>7085.2061346778491</v>
      </c>
      <c r="AN24" s="89">
        <f>[6]Usepp_2020!AO24</f>
        <v>1109.9966180875888</v>
      </c>
      <c r="AO24" s="89">
        <f>[6]Usepp_2020!AP24</f>
        <v>119.00030800173317</v>
      </c>
      <c r="AP24" s="92">
        <f t="shared" si="1"/>
        <v>1228.996926089322</v>
      </c>
      <c r="AQ24" s="89">
        <f>[6]Usepp_2020!AR24</f>
        <v>0</v>
      </c>
      <c r="AR24" s="89">
        <f>[6]Usepp_2020!AS24</f>
        <v>4.0056253050977251</v>
      </c>
      <c r="AS24" s="91">
        <f t="shared" si="2"/>
        <v>4.0056253050977251</v>
      </c>
      <c r="AT24" s="89">
        <f>[6]Usepp_2020!AU24</f>
        <v>3062.6352779771555</v>
      </c>
      <c r="AU24" s="91">
        <f t="shared" si="3"/>
        <v>4295.6378293715752</v>
      </c>
      <c r="AV24" s="83">
        <f t="shared" si="4"/>
        <v>11380.843964049425</v>
      </c>
      <c r="AW24" s="130"/>
      <c r="AY24" s="130"/>
      <c r="AZ24" s="130"/>
      <c r="BA24" s="130"/>
      <c r="BB24" s="130"/>
    </row>
    <row r="25" spans="1:54">
      <c r="A25" s="37" t="s">
        <v>158</v>
      </c>
      <c r="B25" s="23" t="s">
        <v>160</v>
      </c>
      <c r="C25" s="105" t="s">
        <v>159</v>
      </c>
      <c r="D25" s="89">
        <f>[6]Usepp_2020!E25</f>
        <v>352.01915493726307</v>
      </c>
      <c r="E25" s="89">
        <f>[6]Usepp_2020!F25</f>
        <v>52.465159341180502</v>
      </c>
      <c r="F25" s="89">
        <f>[6]Usepp_2020!G25</f>
        <v>59.200170128008224</v>
      </c>
      <c r="G25" s="89">
        <f>[6]Usepp_2020!H25</f>
        <v>1403.5322087392537</v>
      </c>
      <c r="H25" s="89">
        <f>[6]Usepp_2020!I25</f>
        <v>5.7771034327747683</v>
      </c>
      <c r="I25" s="89">
        <f>[6]Usepp_2020!J25</f>
        <v>0</v>
      </c>
      <c r="J25" s="89">
        <f>[6]Usepp_2020!K25</f>
        <v>2.0389024908074392E-2</v>
      </c>
      <c r="K25" s="89">
        <f>[6]Usepp_2020!L25</f>
        <v>1642.267849386187</v>
      </c>
      <c r="L25" s="89">
        <f>[6]Usepp_2020!M25</f>
        <v>3055.6586759245442</v>
      </c>
      <c r="M25" s="89">
        <f>[6]Usepp_2020!N25</f>
        <v>301.55417544178954</v>
      </c>
      <c r="N25" s="89">
        <f>[6]Usepp_2020!O25</f>
        <v>39.164687080345907</v>
      </c>
      <c r="O25" s="89">
        <f>[6]Usepp_2020!P25</f>
        <v>243.84785851329957</v>
      </c>
      <c r="P25" s="89">
        <f>[6]Usepp_2020!Q25</f>
        <v>101.18477372364697</v>
      </c>
      <c r="Q25" s="89">
        <f>[6]Usepp_2020!R25</f>
        <v>43.049670566821355</v>
      </c>
      <c r="R25" s="89">
        <f>[6]Usepp_2020!S25</f>
        <v>59536.083294732991</v>
      </c>
      <c r="S25" s="89">
        <f>[6]Usepp_2020!T25</f>
        <v>93.379803389244586</v>
      </c>
      <c r="T25" s="89">
        <f>[6]Usepp_2020!U25</f>
        <v>1345.7188312589269</v>
      </c>
      <c r="U25" s="89">
        <f>[6]Usepp_2020!V25</f>
        <v>111.02297278311264</v>
      </c>
      <c r="V25" s="89">
        <f>[6]Usepp_2020!W25</f>
        <v>465.86002488492977</v>
      </c>
      <c r="W25" s="89">
        <f>[6]Usepp_2020!X25</f>
        <v>2022.8883284944927</v>
      </c>
      <c r="X25" s="89">
        <f>[6]Usepp_2020!Y25</f>
        <v>352.56611656772719</v>
      </c>
      <c r="Y25" s="89">
        <f>[6]Usepp_2020!Z25</f>
        <v>743.96128200380861</v>
      </c>
      <c r="Z25" s="89">
        <f>[6]Usepp_2020!AA25</f>
        <v>141.5756988126011</v>
      </c>
      <c r="AA25" s="89">
        <f>[6]Usepp_2020!AB25</f>
        <v>491.93371796978334</v>
      </c>
      <c r="AB25" s="89">
        <f>[6]Usepp_2020!AC25</f>
        <v>1803.6713521525639</v>
      </c>
      <c r="AC25" s="89">
        <f>[6]Usepp_2020!AD25</f>
        <v>2.5755071566647367</v>
      </c>
      <c r="AD25" s="89">
        <f>[6]Usepp_2020!AE25</f>
        <v>8256.7798632265094</v>
      </c>
      <c r="AE25" s="89">
        <f>[6]Usepp_2020!AF25</f>
        <v>694.88958890819163</v>
      </c>
      <c r="AF25" s="89">
        <f>[6]Usepp_2020!AG25</f>
        <v>1134.3480478887286</v>
      </c>
      <c r="AG25" s="89">
        <f>[6]Usepp_2020!AH25</f>
        <v>3002.9270263419103</v>
      </c>
      <c r="AH25" s="89">
        <f>[6]Usepp_2020!AI25</f>
        <v>2017.8469734386294</v>
      </c>
      <c r="AI25" s="89">
        <f>[6]Usepp_2020!AJ25</f>
        <v>2206.7588522047199</v>
      </c>
      <c r="AJ25" s="89">
        <f>[6]Usepp_2020!AK25</f>
        <v>2774.5165478219565</v>
      </c>
      <c r="AK25" s="89">
        <f>[6]Usepp_2020!AL25</f>
        <v>404.64718675998313</v>
      </c>
      <c r="AL25" s="89">
        <f>[6]Usepp_2020!AM25</f>
        <v>217.48650843009631</v>
      </c>
      <c r="AM25" s="92">
        <f t="shared" si="0"/>
        <v>95121.179401467583</v>
      </c>
      <c r="AN25" s="89">
        <f>[6]Usepp_2020!AO25</f>
        <v>3449.8382291938833</v>
      </c>
      <c r="AO25" s="89">
        <f>[6]Usepp_2020!AP25</f>
        <v>0</v>
      </c>
      <c r="AP25" s="92">
        <f t="shared" si="1"/>
        <v>3449.8382291938833</v>
      </c>
      <c r="AQ25" s="89">
        <f>[6]Usepp_2020!AR25</f>
        <v>292484.54280589544</v>
      </c>
      <c r="AR25" s="89">
        <f>[6]Usepp_2020!AS25</f>
        <v>0</v>
      </c>
      <c r="AS25" s="91">
        <f t="shared" si="2"/>
        <v>292484.54280589544</v>
      </c>
      <c r="AT25" s="89">
        <f>[6]Usepp_2020!AU25</f>
        <v>585.83632763095102</v>
      </c>
      <c r="AU25" s="91">
        <f t="shared" si="3"/>
        <v>296520.21736272029</v>
      </c>
      <c r="AV25" s="83">
        <f t="shared" si="4"/>
        <v>391641.39676418784</v>
      </c>
      <c r="AW25" s="130"/>
      <c r="AY25" s="130"/>
      <c r="AZ25" s="130"/>
      <c r="BA25" s="130"/>
      <c r="BB25" s="130"/>
    </row>
    <row r="26" spans="1:54">
      <c r="A26" s="37" t="s">
        <v>161</v>
      </c>
      <c r="B26" s="23" t="s">
        <v>163</v>
      </c>
      <c r="C26" s="105" t="s">
        <v>162</v>
      </c>
      <c r="D26" s="89">
        <f>[6]Usepp_2020!E26</f>
        <v>259.57358947742449</v>
      </c>
      <c r="E26" s="89">
        <f>[6]Usepp_2020!F26</f>
        <v>81.173138122863008</v>
      </c>
      <c r="F26" s="89">
        <f>[6]Usepp_2020!G26</f>
        <v>36.687812043529405</v>
      </c>
      <c r="G26" s="89">
        <f>[6]Usepp_2020!H26</f>
        <v>1539.9741587635197</v>
      </c>
      <c r="H26" s="89">
        <f>[6]Usepp_2020!I26</f>
        <v>14.730903564898954</v>
      </c>
      <c r="I26" s="89">
        <f>[6]Usepp_2020!J26</f>
        <v>0</v>
      </c>
      <c r="J26" s="89">
        <f>[6]Usepp_2020!K26</f>
        <v>4.3017348828999777E-3</v>
      </c>
      <c r="K26" s="89">
        <f>[6]Usepp_2020!L26</f>
        <v>43.528528227685463</v>
      </c>
      <c r="L26" s="89">
        <f>[6]Usepp_2020!M26</f>
        <v>134.20785130004364</v>
      </c>
      <c r="M26" s="89">
        <f>[6]Usepp_2020!N26</f>
        <v>19.787160001555137</v>
      </c>
      <c r="N26" s="89">
        <f>[6]Usepp_2020!O26</f>
        <v>362.0122722140336</v>
      </c>
      <c r="O26" s="89">
        <f>[6]Usepp_2020!P26</f>
        <v>98.861523661343128</v>
      </c>
      <c r="P26" s="89">
        <f>[6]Usepp_2020!Q26</f>
        <v>159.6467027625622</v>
      </c>
      <c r="Q26" s="89">
        <f>[6]Usepp_2020!R26</f>
        <v>548.58002721744958</v>
      </c>
      <c r="R26" s="89">
        <f>[6]Usepp_2020!S26</f>
        <v>616.54784675243491</v>
      </c>
      <c r="S26" s="89">
        <f>[6]Usepp_2020!T26</f>
        <v>369.06284051534067</v>
      </c>
      <c r="T26" s="89">
        <f>[6]Usepp_2020!U26</f>
        <v>4681.3588950167659</v>
      </c>
      <c r="U26" s="89">
        <f>[6]Usepp_2020!V26</f>
        <v>312.18832376104115</v>
      </c>
      <c r="V26" s="89">
        <f>[6]Usepp_2020!W26</f>
        <v>34.725987178280874</v>
      </c>
      <c r="W26" s="89">
        <f>[6]Usepp_2020!X26</f>
        <v>603.38144763705725</v>
      </c>
      <c r="X26" s="89">
        <f>[6]Usepp_2020!Y26</f>
        <v>83.421393585538866</v>
      </c>
      <c r="Y26" s="89">
        <f>[6]Usepp_2020!Z26</f>
        <v>48.165282216612702</v>
      </c>
      <c r="Z26" s="89">
        <f>[6]Usepp_2020!AA26</f>
        <v>2.8277443682177639</v>
      </c>
      <c r="AA26" s="89">
        <f>[6]Usepp_2020!AB26</f>
        <v>387.43646426378416</v>
      </c>
      <c r="AB26" s="89">
        <f>[6]Usepp_2020!AC26</f>
        <v>1.0501037019505413</v>
      </c>
      <c r="AC26" s="89">
        <f>[6]Usepp_2020!AD26</f>
        <v>31.095383574327144</v>
      </c>
      <c r="AD26" s="89">
        <f>[6]Usepp_2020!AE26</f>
        <v>25.386192920571492</v>
      </c>
      <c r="AE26" s="89">
        <f>[6]Usepp_2020!AF26</f>
        <v>2004.6686583992932</v>
      </c>
      <c r="AF26" s="89">
        <f>[6]Usepp_2020!AG26</f>
        <v>49.496780151152777</v>
      </c>
      <c r="AG26" s="89">
        <f>[6]Usepp_2020!AH26</f>
        <v>1180.7638037054037</v>
      </c>
      <c r="AH26" s="89">
        <f>[6]Usepp_2020!AI26</f>
        <v>260.64929074446536</v>
      </c>
      <c r="AI26" s="89">
        <f>[6]Usepp_2020!AJ26</f>
        <v>112.75415131034332</v>
      </c>
      <c r="AJ26" s="89">
        <f>[6]Usepp_2020!AK26</f>
        <v>269.06738932029072</v>
      </c>
      <c r="AK26" s="89">
        <f>[6]Usepp_2020!AL26</f>
        <v>20.458395862567077</v>
      </c>
      <c r="AL26" s="89">
        <f>[6]Usepp_2020!AM26</f>
        <v>110.56849383948789</v>
      </c>
      <c r="AM26" s="92">
        <f t="shared" si="0"/>
        <v>14503.84283791672</v>
      </c>
      <c r="AN26" s="89">
        <f>[6]Usepp_2020!AO26</f>
        <v>4247.0502264449806</v>
      </c>
      <c r="AO26" s="89">
        <f>[6]Usepp_2020!AP26</f>
        <v>0</v>
      </c>
      <c r="AP26" s="92">
        <f t="shared" si="1"/>
        <v>4247.0502264449806</v>
      </c>
      <c r="AQ26" s="89">
        <f>[6]Usepp_2020!AR26</f>
        <v>0</v>
      </c>
      <c r="AR26" s="89">
        <f>[6]Usepp_2020!AS26</f>
        <v>0</v>
      </c>
      <c r="AS26" s="91">
        <f t="shared" si="2"/>
        <v>0</v>
      </c>
      <c r="AT26" s="89">
        <f>[6]Usepp_2020!AU26</f>
        <v>454.37437824080627</v>
      </c>
      <c r="AU26" s="91">
        <f t="shared" si="3"/>
        <v>4701.424604685787</v>
      </c>
      <c r="AV26" s="83">
        <f t="shared" si="4"/>
        <v>19205.267442602508</v>
      </c>
      <c r="AW26" s="130"/>
      <c r="AY26" s="130"/>
      <c r="AZ26" s="130"/>
      <c r="BA26" s="130"/>
      <c r="BB26" s="130"/>
    </row>
    <row r="27" spans="1:54">
      <c r="A27" s="37" t="s">
        <v>164</v>
      </c>
      <c r="B27" s="24" t="s">
        <v>166</v>
      </c>
      <c r="C27" s="105" t="s">
        <v>165</v>
      </c>
      <c r="D27" s="89">
        <f>[6]Usepp_2020!E27</f>
        <v>0</v>
      </c>
      <c r="E27" s="89">
        <f>[6]Usepp_2020!F27</f>
        <v>5.7832399168147566</v>
      </c>
      <c r="F27" s="89">
        <f>[6]Usepp_2020!G27</f>
        <v>0.2945680404413154</v>
      </c>
      <c r="G27" s="89">
        <f>[6]Usepp_2020!H27</f>
        <v>13.739580292508592</v>
      </c>
      <c r="H27" s="89">
        <f>[6]Usepp_2020!I27</f>
        <v>7.6770324544164742E-2</v>
      </c>
      <c r="I27" s="89">
        <f>[6]Usepp_2020!J27</f>
        <v>0</v>
      </c>
      <c r="J27" s="89">
        <f>[6]Usepp_2020!K27</f>
        <v>2.0567675519500964E-5</v>
      </c>
      <c r="K27" s="89">
        <f>[6]Usepp_2020!L27</f>
        <v>4.1029280291101533E-2</v>
      </c>
      <c r="L27" s="89">
        <f>[6]Usepp_2020!M27</f>
        <v>4.8691737531829391</v>
      </c>
      <c r="M27" s="89">
        <f>[6]Usepp_2020!N27</f>
        <v>0</v>
      </c>
      <c r="N27" s="89">
        <f>[6]Usepp_2020!O27</f>
        <v>0.64764906567084635</v>
      </c>
      <c r="O27" s="89">
        <f>[6]Usepp_2020!P27</f>
        <v>0.41617683979954934</v>
      </c>
      <c r="P27" s="89">
        <f>[6]Usepp_2020!Q27</f>
        <v>0</v>
      </c>
      <c r="Q27" s="89">
        <f>[6]Usepp_2020!R27</f>
        <v>0.14721253542282736</v>
      </c>
      <c r="R27" s="89">
        <f>[6]Usepp_2020!S27</f>
        <v>52.244615011342269</v>
      </c>
      <c r="S27" s="89">
        <f>[6]Usepp_2020!T27</f>
        <v>0.13977624668893543</v>
      </c>
      <c r="T27" s="89">
        <f>[6]Usepp_2020!U27</f>
        <v>31.939421861583167</v>
      </c>
      <c r="U27" s="89">
        <f>[6]Usepp_2020!V27</f>
        <v>8.6478143220602952</v>
      </c>
      <c r="V27" s="89">
        <f>[6]Usepp_2020!W27</f>
        <v>15.536845858710455</v>
      </c>
      <c r="W27" s="89">
        <f>[6]Usepp_2020!X27</f>
        <v>14.906907405767187</v>
      </c>
      <c r="X27" s="89">
        <f>[6]Usepp_2020!Y27</f>
        <v>0</v>
      </c>
      <c r="Y27" s="89">
        <f>[6]Usepp_2020!Z27</f>
        <v>2.9918199922932476</v>
      </c>
      <c r="Z27" s="89">
        <f>[6]Usepp_2020!AA27</f>
        <v>9.5137939957659654</v>
      </c>
      <c r="AA27" s="89">
        <f>[6]Usepp_2020!AB27</f>
        <v>0.32586744277828977</v>
      </c>
      <c r="AB27" s="89">
        <f>[6]Usepp_2020!AC27</f>
        <v>2.8301377154118934</v>
      </c>
      <c r="AC27" s="89">
        <f>[6]Usepp_2020!AD27</f>
        <v>21.736139495753701</v>
      </c>
      <c r="AD27" s="89">
        <f>[6]Usepp_2020!AE27</f>
        <v>1.0611234289754061</v>
      </c>
      <c r="AE27" s="89">
        <f>[6]Usepp_2020!AF27</f>
        <v>10.390772112943099</v>
      </c>
      <c r="AF27" s="89">
        <f>[6]Usepp_2020!AG27</f>
        <v>6.0013875856657393</v>
      </c>
      <c r="AG27" s="89">
        <f>[6]Usepp_2020!AH27</f>
        <v>24.722552641140865</v>
      </c>
      <c r="AH27" s="89">
        <f>[6]Usepp_2020!AI27</f>
        <v>212.39168864453001</v>
      </c>
      <c r="AI27" s="89">
        <f>[6]Usepp_2020!AJ27</f>
        <v>99.87594579902418</v>
      </c>
      <c r="AJ27" s="89">
        <f>[6]Usepp_2020!AK27</f>
        <v>77.302637561436285</v>
      </c>
      <c r="AK27" s="89">
        <f>[6]Usepp_2020!AL27</f>
        <v>19.913746343945057</v>
      </c>
      <c r="AL27" s="89">
        <f>[6]Usepp_2020!AM27</f>
        <v>58.69934320564159</v>
      </c>
      <c r="AM27" s="92">
        <f t="shared" si="0"/>
        <v>697.18775728780929</v>
      </c>
      <c r="AN27" s="89">
        <f>[6]Usepp_2020!AO27</f>
        <v>0</v>
      </c>
      <c r="AO27" s="89">
        <f>[6]Usepp_2020!AP27</f>
        <v>0</v>
      </c>
      <c r="AP27" s="92">
        <f t="shared" si="1"/>
        <v>0</v>
      </c>
      <c r="AQ27" s="89">
        <f>[6]Usepp_2020!AR27</f>
        <v>0</v>
      </c>
      <c r="AR27" s="89">
        <f>[6]Usepp_2020!AS27</f>
        <v>0</v>
      </c>
      <c r="AS27" s="91">
        <f t="shared" si="2"/>
        <v>0</v>
      </c>
      <c r="AT27" s="89">
        <f>[6]Usepp_2020!AU27</f>
        <v>636.12412945979133</v>
      </c>
      <c r="AU27" s="91">
        <f t="shared" si="3"/>
        <v>636.12412945979133</v>
      </c>
      <c r="AV27" s="83">
        <f t="shared" si="4"/>
        <v>1333.3118867476005</v>
      </c>
      <c r="AW27" s="130"/>
      <c r="AY27" s="130"/>
      <c r="AZ27" s="130"/>
      <c r="BA27" s="130"/>
      <c r="BB27" s="130"/>
    </row>
    <row r="28" spans="1:54">
      <c r="A28" s="37" t="s">
        <v>167</v>
      </c>
      <c r="B28" s="23" t="s">
        <v>169</v>
      </c>
      <c r="C28" s="105" t="s">
        <v>168</v>
      </c>
      <c r="D28" s="89">
        <f>[6]Usepp_2020!E28</f>
        <v>2.229974760531185</v>
      </c>
      <c r="E28" s="89">
        <f>[6]Usepp_2020!F28</f>
        <v>17.860586258996129</v>
      </c>
      <c r="F28" s="89">
        <f>[6]Usepp_2020!G28</f>
        <v>17.691866412650914</v>
      </c>
      <c r="G28" s="89">
        <f>[6]Usepp_2020!H28</f>
        <v>199.04941497528117</v>
      </c>
      <c r="H28" s="89">
        <f>[6]Usepp_2020!I28</f>
        <v>3.4209229991029466</v>
      </c>
      <c r="I28" s="89">
        <f>[6]Usepp_2020!J28</f>
        <v>1.3542685541953576E-2</v>
      </c>
      <c r="J28" s="89">
        <f>[6]Usepp_2020!K28</f>
        <v>0.32843804969259993</v>
      </c>
      <c r="K28" s="89">
        <f>[6]Usepp_2020!L28</f>
        <v>4.5935512088223929</v>
      </c>
      <c r="L28" s="89">
        <f>[6]Usepp_2020!M28</f>
        <v>46.045206400138021</v>
      </c>
      <c r="M28" s="89">
        <f>[6]Usepp_2020!N28</f>
        <v>74.346043704247407</v>
      </c>
      <c r="N28" s="89">
        <f>[6]Usepp_2020!O28</f>
        <v>41.184966424067163</v>
      </c>
      <c r="O28" s="89">
        <f>[6]Usepp_2020!P28</f>
        <v>6.8798632260296744</v>
      </c>
      <c r="P28" s="89">
        <f>[6]Usepp_2020!Q28</f>
        <v>10.140866996105462</v>
      </c>
      <c r="Q28" s="89">
        <f>[6]Usepp_2020!R28</f>
        <v>0.31329242340877156</v>
      </c>
      <c r="R28" s="89">
        <f>[6]Usepp_2020!S28</f>
        <v>282.89992016577861</v>
      </c>
      <c r="S28" s="89">
        <f>[6]Usepp_2020!T28</f>
        <v>24.638682876212858</v>
      </c>
      <c r="T28" s="89">
        <f>[6]Usepp_2020!U28</f>
        <v>88.141962078754631</v>
      </c>
      <c r="U28" s="89">
        <f>[6]Usepp_2020!V28</f>
        <v>7.5684796979543041</v>
      </c>
      <c r="V28" s="89">
        <f>[6]Usepp_2020!W28</f>
        <v>16.537166279742987</v>
      </c>
      <c r="W28" s="89">
        <f>[6]Usepp_2020!X28</f>
        <v>45.574487470767835</v>
      </c>
      <c r="X28" s="89">
        <f>[6]Usepp_2020!Y28</f>
        <v>34.48540583565299</v>
      </c>
      <c r="Y28" s="89">
        <f>[6]Usepp_2020!Z28</f>
        <v>12.681000303028993</v>
      </c>
      <c r="Z28" s="89">
        <f>[6]Usepp_2020!AA28</f>
        <v>7.9015903584054978</v>
      </c>
      <c r="AA28" s="89">
        <f>[6]Usepp_2020!AB28</f>
        <v>54.399232246871513</v>
      </c>
      <c r="AB28" s="89">
        <f>[6]Usepp_2020!AC28</f>
        <v>15.282455401725125</v>
      </c>
      <c r="AC28" s="89">
        <f>[6]Usepp_2020!AD28</f>
        <v>49.72136542790448</v>
      </c>
      <c r="AD28" s="89">
        <f>[6]Usepp_2020!AE28</f>
        <v>4.2506928945065026</v>
      </c>
      <c r="AE28" s="89">
        <f>[6]Usepp_2020!AF28</f>
        <v>26.818884623349156</v>
      </c>
      <c r="AF28" s="89">
        <f>[6]Usepp_2020!AG28</f>
        <v>5.9847699666206546</v>
      </c>
      <c r="AG28" s="89">
        <f>[6]Usepp_2020!AH28</f>
        <v>110.18466261176707</v>
      </c>
      <c r="AH28" s="89">
        <f>[6]Usepp_2020!AI28</f>
        <v>240.51305492865464</v>
      </c>
      <c r="AI28" s="89">
        <f>[6]Usepp_2020!AJ28</f>
        <v>112.24278492519109</v>
      </c>
      <c r="AJ28" s="89">
        <f>[6]Usepp_2020!AK28</f>
        <v>209.86198349943578</v>
      </c>
      <c r="AK28" s="89">
        <f>[6]Usepp_2020!AL28</f>
        <v>17.311786919627014</v>
      </c>
      <c r="AL28" s="89">
        <f>[6]Usepp_2020!AM28</f>
        <v>38.270954370973648</v>
      </c>
      <c r="AM28" s="92">
        <f t="shared" si="0"/>
        <v>1829.3698594075408</v>
      </c>
      <c r="AN28" s="89">
        <f>[6]Usepp_2020!AO28</f>
        <v>0</v>
      </c>
      <c r="AO28" s="89">
        <f>[6]Usepp_2020!AP28</f>
        <v>0</v>
      </c>
      <c r="AP28" s="92">
        <f t="shared" si="1"/>
        <v>0</v>
      </c>
      <c r="AQ28" s="89">
        <f>[6]Usepp_2020!AR28</f>
        <v>0</v>
      </c>
      <c r="AR28" s="89">
        <f>[6]Usepp_2020!AS28</f>
        <v>0</v>
      </c>
      <c r="AS28" s="91">
        <f t="shared" si="2"/>
        <v>0</v>
      </c>
      <c r="AT28" s="89">
        <f>[6]Usepp_2020!AU28</f>
        <v>0</v>
      </c>
      <c r="AU28" s="91">
        <f t="shared" si="3"/>
        <v>0</v>
      </c>
      <c r="AV28" s="83">
        <f t="shared" si="4"/>
        <v>1829.3698594075408</v>
      </c>
      <c r="AW28" s="130"/>
      <c r="AY28" s="130"/>
      <c r="AZ28" s="130"/>
      <c r="BA28" s="130"/>
      <c r="BB28" s="130"/>
    </row>
    <row r="29" spans="1:54">
      <c r="A29" s="37" t="s">
        <v>170</v>
      </c>
      <c r="B29" s="23" t="s">
        <v>172</v>
      </c>
      <c r="C29" s="105" t="s">
        <v>171</v>
      </c>
      <c r="D29" s="89">
        <f>[6]Usepp_2020!E29</f>
        <v>1315.4310688609746</v>
      </c>
      <c r="E29" s="89">
        <f>[6]Usepp_2020!F29</f>
        <v>172.15488525008877</v>
      </c>
      <c r="F29" s="89">
        <f>[6]Usepp_2020!G29</f>
        <v>22.43344487754257</v>
      </c>
      <c r="G29" s="89">
        <f>[6]Usepp_2020!H29</f>
        <v>1603.45812025126</v>
      </c>
      <c r="H29" s="89">
        <f>[6]Usepp_2020!I29</f>
        <v>13.396615270809095</v>
      </c>
      <c r="I29" s="89">
        <f>[6]Usepp_2020!J29</f>
        <v>3.6969252113030468E-2</v>
      </c>
      <c r="J29" s="89">
        <f>[6]Usepp_2020!K29</f>
        <v>9.3820597746329212E-2</v>
      </c>
      <c r="K29" s="89">
        <f>[6]Usepp_2020!L29</f>
        <v>58.286464774483235</v>
      </c>
      <c r="L29" s="89">
        <f>[6]Usepp_2020!M29</f>
        <v>208.09376380821743</v>
      </c>
      <c r="M29" s="89">
        <f>[6]Usepp_2020!N29</f>
        <v>265.25575399937054</v>
      </c>
      <c r="N29" s="89">
        <f>[6]Usepp_2020!O29</f>
        <v>141.97922331882924</v>
      </c>
      <c r="O29" s="89">
        <f>[6]Usepp_2020!P29</f>
        <v>92.804333937607694</v>
      </c>
      <c r="P29" s="89">
        <f>[6]Usepp_2020!Q29</f>
        <v>27.799995849509987</v>
      </c>
      <c r="Q29" s="89">
        <f>[6]Usepp_2020!R29</f>
        <v>312.66002620477855</v>
      </c>
      <c r="R29" s="89">
        <f>[6]Usepp_2020!S29</f>
        <v>867.44036044401651</v>
      </c>
      <c r="S29" s="89">
        <f>[6]Usepp_2020!T29</f>
        <v>53.055483597846781</v>
      </c>
      <c r="T29" s="89">
        <f>[6]Usepp_2020!U29</f>
        <v>2181.8070846333903</v>
      </c>
      <c r="U29" s="89">
        <f>[6]Usepp_2020!V29</f>
        <v>104.36304218891651</v>
      </c>
      <c r="V29" s="89">
        <f>[6]Usepp_2020!W29</f>
        <v>48.060584135341699</v>
      </c>
      <c r="W29" s="89">
        <f>[6]Usepp_2020!X29</f>
        <v>169.4694304257269</v>
      </c>
      <c r="X29" s="89">
        <f>[6]Usepp_2020!Y29</f>
        <v>86.922991030806415</v>
      </c>
      <c r="Y29" s="89">
        <f>[6]Usepp_2020!Z29</f>
        <v>50.091447562248533</v>
      </c>
      <c r="Z29" s="89">
        <f>[6]Usepp_2020!AA29</f>
        <v>14.560785738113701</v>
      </c>
      <c r="AA29" s="89">
        <f>[6]Usepp_2020!AB29</f>
        <v>94.92888803493598</v>
      </c>
      <c r="AB29" s="89">
        <f>[6]Usepp_2020!AC29</f>
        <v>18.85841866668784</v>
      </c>
      <c r="AC29" s="89">
        <f>[6]Usepp_2020!AD29</f>
        <v>17.292142210028359</v>
      </c>
      <c r="AD29" s="89">
        <f>[6]Usepp_2020!AE29</f>
        <v>68.857606132729458</v>
      </c>
      <c r="AE29" s="89">
        <f>[6]Usepp_2020!AF29</f>
        <v>182.10237772540498</v>
      </c>
      <c r="AF29" s="89">
        <f>[6]Usepp_2020!AG29</f>
        <v>32.671097399963017</v>
      </c>
      <c r="AG29" s="89">
        <f>[6]Usepp_2020!AH29</f>
        <v>522.37758861947691</v>
      </c>
      <c r="AH29" s="89">
        <f>[6]Usepp_2020!AI29</f>
        <v>309.57152207374548</v>
      </c>
      <c r="AI29" s="89">
        <f>[6]Usepp_2020!AJ29</f>
        <v>249.80545595253176</v>
      </c>
      <c r="AJ29" s="89">
        <f>[6]Usepp_2020!AK29</f>
        <v>86.285627221467578</v>
      </c>
      <c r="AK29" s="89">
        <f>[6]Usepp_2020!AL29</f>
        <v>10.075192539191411</v>
      </c>
      <c r="AL29" s="89">
        <f>[6]Usepp_2020!AM29</f>
        <v>10.818636098606465</v>
      </c>
      <c r="AM29" s="92">
        <f t="shared" si="0"/>
        <v>9413.3002486845035</v>
      </c>
      <c r="AN29" s="89">
        <f>[6]Usepp_2020!AO29</f>
        <v>13086.756710868036</v>
      </c>
      <c r="AO29" s="89">
        <f>[6]Usepp_2020!AP29</f>
        <v>0</v>
      </c>
      <c r="AP29" s="92">
        <f t="shared" si="1"/>
        <v>13086.756710868036</v>
      </c>
      <c r="AQ29" s="89">
        <f>[6]Usepp_2020!AR29</f>
        <v>0</v>
      </c>
      <c r="AR29" s="89">
        <f>[6]Usepp_2020!AS29</f>
        <v>0</v>
      </c>
      <c r="AS29" s="91">
        <f t="shared" si="2"/>
        <v>0</v>
      </c>
      <c r="AT29" s="89">
        <f>[6]Usepp_2020!AU29</f>
        <v>18230.325474386016</v>
      </c>
      <c r="AU29" s="91">
        <f t="shared" si="3"/>
        <v>31317.082185254054</v>
      </c>
      <c r="AV29" s="83">
        <f t="shared" si="4"/>
        <v>40730.382433938561</v>
      </c>
      <c r="AW29" s="130"/>
      <c r="AY29" s="130"/>
      <c r="AZ29" s="130"/>
      <c r="BA29" s="130"/>
      <c r="BB29" s="130"/>
    </row>
    <row r="30" spans="1:54">
      <c r="A30" s="37" t="s">
        <v>173</v>
      </c>
      <c r="B30" s="23" t="s">
        <v>175</v>
      </c>
      <c r="C30" s="105" t="s">
        <v>174</v>
      </c>
      <c r="D30" s="89">
        <f>[6]Usepp_2020!E30</f>
        <v>24.693516188295646</v>
      </c>
      <c r="E30" s="89">
        <f>[6]Usepp_2020!F30</f>
        <v>163.36698303104217</v>
      </c>
      <c r="F30" s="89">
        <f>[6]Usepp_2020!G30</f>
        <v>6.6638523276195487</v>
      </c>
      <c r="G30" s="89">
        <f>[6]Usepp_2020!H30</f>
        <v>1448.2965903316183</v>
      </c>
      <c r="H30" s="89">
        <f>[6]Usepp_2020!I30</f>
        <v>8.693369316737046</v>
      </c>
      <c r="I30" s="89">
        <f>[6]Usepp_2020!J30</f>
        <v>0</v>
      </c>
      <c r="J30" s="89">
        <f>[6]Usepp_2020!K30</f>
        <v>8.2071398046193054E-4</v>
      </c>
      <c r="K30" s="89">
        <f>[6]Usepp_2020!L30</f>
        <v>161.14781669567486</v>
      </c>
      <c r="L30" s="89">
        <f>[6]Usepp_2020!M30</f>
        <v>150.43541484413166</v>
      </c>
      <c r="M30" s="89">
        <f>[6]Usepp_2020!N30</f>
        <v>0</v>
      </c>
      <c r="N30" s="89">
        <f>[6]Usepp_2020!O30</f>
        <v>14.905602736745346</v>
      </c>
      <c r="O30" s="89">
        <f>[6]Usepp_2020!P30</f>
        <v>27.331487809035309</v>
      </c>
      <c r="P30" s="89">
        <f>[6]Usepp_2020!Q30</f>
        <v>4.5292423144993226E-3</v>
      </c>
      <c r="Q30" s="89">
        <f>[6]Usepp_2020!R30</f>
        <v>9.8673554723286063</v>
      </c>
      <c r="R30" s="89">
        <f>[6]Usepp_2020!S30</f>
        <v>453.4283019850352</v>
      </c>
      <c r="S30" s="89">
        <f>[6]Usepp_2020!T30</f>
        <v>9.7715418982111917</v>
      </c>
      <c r="T30" s="89">
        <f>[6]Usepp_2020!U30</f>
        <v>582.42459609083801</v>
      </c>
      <c r="U30" s="89">
        <f>[6]Usepp_2020!V30</f>
        <v>27.920437390072991</v>
      </c>
      <c r="V30" s="89">
        <f>[6]Usepp_2020!W30</f>
        <v>11608.473576173046</v>
      </c>
      <c r="W30" s="89">
        <f>[6]Usepp_2020!X30</f>
        <v>992.39122569871313</v>
      </c>
      <c r="X30" s="89">
        <f>[6]Usepp_2020!Y30</f>
        <v>9.6295683953901818</v>
      </c>
      <c r="Y30" s="89">
        <f>[6]Usepp_2020!Z30</f>
        <v>37.384055867220241</v>
      </c>
      <c r="Z30" s="89">
        <f>[6]Usepp_2020!AA30</f>
        <v>20.163750031198486</v>
      </c>
      <c r="AA30" s="89">
        <f>[6]Usepp_2020!AB30</f>
        <v>1961.4073687238526</v>
      </c>
      <c r="AB30" s="89">
        <f>[6]Usepp_2020!AC30</f>
        <v>20.350424879894884</v>
      </c>
      <c r="AC30" s="89">
        <f>[6]Usepp_2020!AD30</f>
        <v>36.237976498872115</v>
      </c>
      <c r="AD30" s="89">
        <f>[6]Usepp_2020!AE30</f>
        <v>8.1533418230544825</v>
      </c>
      <c r="AE30" s="89">
        <f>[6]Usepp_2020!AF30</f>
        <v>209.20416340559257</v>
      </c>
      <c r="AF30" s="89">
        <f>[6]Usepp_2020!AG30</f>
        <v>86.176433995298652</v>
      </c>
      <c r="AG30" s="89">
        <f>[6]Usepp_2020!AH30</f>
        <v>1018.1903357859787</v>
      </c>
      <c r="AH30" s="89">
        <f>[6]Usepp_2020!AI30</f>
        <v>157.90819861551734</v>
      </c>
      <c r="AI30" s="89">
        <f>[6]Usepp_2020!AJ30</f>
        <v>67.894335244927674</v>
      </c>
      <c r="AJ30" s="89">
        <f>[6]Usepp_2020!AK30</f>
        <v>73.710568718598523</v>
      </c>
      <c r="AK30" s="89">
        <f>[6]Usepp_2020!AL30</f>
        <v>53.978851633330329</v>
      </c>
      <c r="AL30" s="89">
        <f>[6]Usepp_2020!AM30</f>
        <v>692.42017924117715</v>
      </c>
      <c r="AM30" s="92">
        <f t="shared" si="0"/>
        <v>20142.626570805343</v>
      </c>
      <c r="AN30" s="89">
        <f>[6]Usepp_2020!AO30</f>
        <v>10558.780684655288</v>
      </c>
      <c r="AO30" s="89">
        <f>[6]Usepp_2020!AP30</f>
        <v>418.06668376959499</v>
      </c>
      <c r="AP30" s="92">
        <f t="shared" si="1"/>
        <v>10976.847368424884</v>
      </c>
      <c r="AQ30" s="89">
        <f>[6]Usepp_2020!AR30</f>
        <v>0</v>
      </c>
      <c r="AR30" s="89">
        <f>[6]Usepp_2020!AS30</f>
        <v>0</v>
      </c>
      <c r="AS30" s="91">
        <f t="shared" si="2"/>
        <v>0</v>
      </c>
      <c r="AT30" s="89">
        <f>[6]Usepp_2020!AU30</f>
        <v>21428.383187226707</v>
      </c>
      <c r="AU30" s="91">
        <f t="shared" si="3"/>
        <v>32405.230555651593</v>
      </c>
      <c r="AV30" s="83">
        <f t="shared" si="4"/>
        <v>52547.857126456933</v>
      </c>
      <c r="AW30" s="130"/>
      <c r="AY30" s="130"/>
      <c r="AZ30" s="130"/>
      <c r="BA30" s="130"/>
      <c r="BB30" s="130"/>
    </row>
    <row r="31" spans="1:54">
      <c r="A31" s="37" t="s">
        <v>176</v>
      </c>
      <c r="B31" s="23" t="s">
        <v>178</v>
      </c>
      <c r="C31" s="105" t="s">
        <v>177</v>
      </c>
      <c r="D31" s="89">
        <f>[6]Usepp_2020!E31</f>
        <v>0.71693359351996111</v>
      </c>
      <c r="E31" s="89">
        <f>[6]Usepp_2020!F31</f>
        <v>37.463598214311311</v>
      </c>
      <c r="F31" s="89">
        <f>[6]Usepp_2020!G31</f>
        <v>13.304243465231059</v>
      </c>
      <c r="G31" s="89">
        <f>[6]Usepp_2020!H31</f>
        <v>325.10475162378606</v>
      </c>
      <c r="H31" s="89">
        <f>[6]Usepp_2020!I31</f>
        <v>4.7188381627686526</v>
      </c>
      <c r="I31" s="89">
        <f>[6]Usepp_2020!J31</f>
        <v>0</v>
      </c>
      <c r="J31" s="89">
        <f>[6]Usepp_2020!K31</f>
        <v>0.5055012398070885</v>
      </c>
      <c r="K31" s="89">
        <f>[6]Usepp_2020!L31</f>
        <v>11.545668533158711</v>
      </c>
      <c r="L31" s="89">
        <f>[6]Usepp_2020!M31</f>
        <v>66.425527573813383</v>
      </c>
      <c r="M31" s="89">
        <f>[6]Usepp_2020!N31</f>
        <v>49.249341524313635</v>
      </c>
      <c r="N31" s="89">
        <f>[6]Usepp_2020!O31</f>
        <v>25.393617342197349</v>
      </c>
      <c r="O31" s="89">
        <f>[6]Usepp_2020!P31</f>
        <v>870.16872264720405</v>
      </c>
      <c r="P31" s="89">
        <f>[6]Usepp_2020!Q31</f>
        <v>11.956460886274289</v>
      </c>
      <c r="Q31" s="89">
        <f>[6]Usepp_2020!R31</f>
        <v>36.553229940374685</v>
      </c>
      <c r="R31" s="89">
        <f>[6]Usepp_2020!S31</f>
        <v>1101.1006154684221</v>
      </c>
      <c r="S31" s="89">
        <f>[6]Usepp_2020!T31</f>
        <v>45.918730885386879</v>
      </c>
      <c r="T31" s="89">
        <f>[6]Usepp_2020!U31</f>
        <v>833.56415625739089</v>
      </c>
      <c r="U31" s="89">
        <f>[6]Usepp_2020!V31</f>
        <v>87.091612254754395</v>
      </c>
      <c r="V31" s="89">
        <f>[6]Usepp_2020!W31</f>
        <v>185.37484244125136</v>
      </c>
      <c r="W31" s="89">
        <f>[6]Usepp_2020!X31</f>
        <v>677.31957484281008</v>
      </c>
      <c r="X31" s="89">
        <f>[6]Usepp_2020!Y31</f>
        <v>122.90740584124232</v>
      </c>
      <c r="Y31" s="89">
        <f>[6]Usepp_2020!Z31</f>
        <v>171.872387134322</v>
      </c>
      <c r="Z31" s="89">
        <f>[6]Usepp_2020!AA31</f>
        <v>74.838806667861007</v>
      </c>
      <c r="AA31" s="89">
        <f>[6]Usepp_2020!AB31</f>
        <v>1683.9244992875997</v>
      </c>
      <c r="AB31" s="89">
        <f>[6]Usepp_2020!AC31</f>
        <v>45.054711446224111</v>
      </c>
      <c r="AC31" s="89">
        <f>[6]Usepp_2020!AD31</f>
        <v>1276.6508685085844</v>
      </c>
      <c r="AD31" s="89">
        <f>[6]Usepp_2020!AE31</f>
        <v>31.09822760079787</v>
      </c>
      <c r="AE31" s="89">
        <f>[6]Usepp_2020!AF31</f>
        <v>216.38079960875413</v>
      </c>
      <c r="AF31" s="89">
        <f>[6]Usepp_2020!AG31</f>
        <v>73.907326112899639</v>
      </c>
      <c r="AG31" s="89">
        <f>[6]Usepp_2020!AH31</f>
        <v>401.11705224158163</v>
      </c>
      <c r="AH31" s="89">
        <f>[6]Usepp_2020!AI31</f>
        <v>475.6714321145941</v>
      </c>
      <c r="AI31" s="89">
        <f>[6]Usepp_2020!AJ31</f>
        <v>252.39210695343289</v>
      </c>
      <c r="AJ31" s="89">
        <f>[6]Usepp_2020!AK31</f>
        <v>87.86597582231289</v>
      </c>
      <c r="AK31" s="89">
        <f>[6]Usepp_2020!AL31</f>
        <v>166.22894042025268</v>
      </c>
      <c r="AL31" s="89">
        <f>[6]Usepp_2020!AM31</f>
        <v>837.5974265483145</v>
      </c>
      <c r="AM31" s="92">
        <f t="shared" si="0"/>
        <v>10300.983933205551</v>
      </c>
      <c r="AN31" s="89">
        <f>[6]Usepp_2020!AO31</f>
        <v>1746.6242801235485</v>
      </c>
      <c r="AO31" s="89">
        <f>[6]Usepp_2020!AP31</f>
        <v>0</v>
      </c>
      <c r="AP31" s="92">
        <f t="shared" si="1"/>
        <v>1746.6242801235485</v>
      </c>
      <c r="AQ31" s="89">
        <f>[6]Usepp_2020!AR31</f>
        <v>0</v>
      </c>
      <c r="AR31" s="89">
        <f>[6]Usepp_2020!AS31</f>
        <v>0</v>
      </c>
      <c r="AS31" s="91">
        <f t="shared" si="2"/>
        <v>0</v>
      </c>
      <c r="AT31" s="89">
        <f>[6]Usepp_2020!AU31</f>
        <v>712.77630201968168</v>
      </c>
      <c r="AU31" s="91">
        <f t="shared" si="3"/>
        <v>2459.4005821432302</v>
      </c>
      <c r="AV31" s="83">
        <f t="shared" si="4"/>
        <v>12760.384515348782</v>
      </c>
      <c r="AW31" s="130"/>
      <c r="AY31" s="130"/>
      <c r="AZ31" s="130"/>
      <c r="BA31" s="130"/>
      <c r="BB31" s="130"/>
    </row>
    <row r="32" spans="1:54">
      <c r="A32" s="37" t="s">
        <v>179</v>
      </c>
      <c r="B32" s="23" t="s">
        <v>181</v>
      </c>
      <c r="C32" s="105" t="s">
        <v>180</v>
      </c>
      <c r="D32" s="89">
        <f>[6]Usepp_2020!E32</f>
        <v>6.865317844654391</v>
      </c>
      <c r="E32" s="89">
        <f>[6]Usepp_2020!F32</f>
        <v>0.23735781255600652</v>
      </c>
      <c r="F32" s="89">
        <f>[6]Usepp_2020!G32</f>
        <v>6.0874141518105747</v>
      </c>
      <c r="G32" s="89">
        <f>[6]Usepp_2020!H32</f>
        <v>72.338561458061875</v>
      </c>
      <c r="H32" s="89">
        <f>[6]Usepp_2020!I32</f>
        <v>5.8308694613840042E-2</v>
      </c>
      <c r="I32" s="89">
        <f>[6]Usepp_2020!J32</f>
        <v>8.0594297840125041E-3</v>
      </c>
      <c r="J32" s="89">
        <f>[6]Usepp_2020!K32</f>
        <v>0.19456126580331923</v>
      </c>
      <c r="K32" s="89">
        <f>[6]Usepp_2020!L32</f>
        <v>3.9431615864923948E-2</v>
      </c>
      <c r="L32" s="89">
        <f>[6]Usepp_2020!M32</f>
        <v>3.6376554029562018</v>
      </c>
      <c r="M32" s="89">
        <f>[6]Usepp_2020!N32</f>
        <v>10.699319282452555</v>
      </c>
      <c r="N32" s="89">
        <f>[6]Usepp_2020!O32</f>
        <v>5.8143752637709643</v>
      </c>
      <c r="O32" s="89">
        <f>[6]Usepp_2020!P32</f>
        <v>15.831128770402604</v>
      </c>
      <c r="P32" s="89">
        <f>[6]Usepp_2020!Q32</f>
        <v>1.8054606691384487</v>
      </c>
      <c r="Q32" s="89">
        <f>[6]Usepp_2020!R32</f>
        <v>6.6802803464407645E-2</v>
      </c>
      <c r="R32" s="89">
        <f>[6]Usepp_2020!S32</f>
        <v>242.01296099333507</v>
      </c>
      <c r="S32" s="89">
        <f>[6]Usepp_2020!T32</f>
        <v>1.1286639854581479</v>
      </c>
      <c r="T32" s="89">
        <f>[6]Usepp_2020!U32</f>
        <v>86.530807852709287</v>
      </c>
      <c r="U32" s="89">
        <f>[6]Usepp_2020!V32</f>
        <v>19.895398107362823</v>
      </c>
      <c r="V32" s="89">
        <f>[6]Usepp_2020!W32</f>
        <v>977.37895902006744</v>
      </c>
      <c r="W32" s="89">
        <f>[6]Usepp_2020!X32</f>
        <v>399.15183409051861</v>
      </c>
      <c r="X32" s="89">
        <f>[6]Usepp_2020!Y32</f>
        <v>1.7303889325938477</v>
      </c>
      <c r="Y32" s="89">
        <f>[6]Usepp_2020!Z32</f>
        <v>65.856716611863789</v>
      </c>
      <c r="Z32" s="89">
        <f>[6]Usepp_2020!AA32</f>
        <v>233.77243551078766</v>
      </c>
      <c r="AA32" s="89">
        <f>[6]Usepp_2020!AB32</f>
        <v>2.9482005351513045</v>
      </c>
      <c r="AB32" s="89">
        <f>[6]Usepp_2020!AC32</f>
        <v>334.87476141261459</v>
      </c>
      <c r="AC32" s="89">
        <f>[6]Usepp_2020!AD32</f>
        <v>141.87066598613731</v>
      </c>
      <c r="AD32" s="89">
        <f>[6]Usepp_2020!AE32</f>
        <v>0.54423866717706004</v>
      </c>
      <c r="AE32" s="89">
        <f>[6]Usepp_2020!AF32</f>
        <v>201.99508242390269</v>
      </c>
      <c r="AF32" s="89">
        <f>[6]Usepp_2020!AG32</f>
        <v>26.404011649702994</v>
      </c>
      <c r="AG32" s="89">
        <f>[6]Usepp_2020!AH32</f>
        <v>731.31656127091446</v>
      </c>
      <c r="AH32" s="89">
        <f>[6]Usepp_2020!AI32</f>
        <v>1292.033399271211</v>
      </c>
      <c r="AI32" s="89">
        <f>[6]Usepp_2020!AJ32</f>
        <v>670.66385890898016</v>
      </c>
      <c r="AJ32" s="89">
        <f>[6]Usepp_2020!AK32</f>
        <v>597.37808674677319</v>
      </c>
      <c r="AK32" s="89">
        <f>[6]Usepp_2020!AL32</f>
        <v>372.38213734111395</v>
      </c>
      <c r="AL32" s="89">
        <f>[6]Usepp_2020!AM32</f>
        <v>720.21750569478979</v>
      </c>
      <c r="AM32" s="92">
        <f t="shared" si="0"/>
        <v>7243.770429478499</v>
      </c>
      <c r="AN32" s="89">
        <f>[6]Usepp_2020!AO32</f>
        <v>59116.847788312283</v>
      </c>
      <c r="AO32" s="89">
        <f>[6]Usepp_2020!AP32</f>
        <v>0</v>
      </c>
      <c r="AP32" s="92">
        <f t="shared" si="1"/>
        <v>59116.847788312283</v>
      </c>
      <c r="AQ32" s="89">
        <f>[6]Usepp_2020!AR32</f>
        <v>0</v>
      </c>
      <c r="AR32" s="89">
        <f>[6]Usepp_2020!AS32</f>
        <v>0</v>
      </c>
      <c r="AS32" s="91">
        <f t="shared" si="2"/>
        <v>0</v>
      </c>
      <c r="AT32" s="89">
        <f>[6]Usepp_2020!AU32</f>
        <v>29526.496882853244</v>
      </c>
      <c r="AU32" s="91">
        <f t="shared" si="3"/>
        <v>88643.344671165527</v>
      </c>
      <c r="AV32" s="83">
        <f t="shared" si="4"/>
        <v>95887.11510064402</v>
      </c>
      <c r="AW32" s="130"/>
      <c r="AY32" s="130"/>
      <c r="AZ32" s="130"/>
      <c r="BA32" s="130"/>
      <c r="BB32" s="130"/>
    </row>
    <row r="33" spans="1:54">
      <c r="A33" s="37" t="s">
        <v>182</v>
      </c>
      <c r="B33" s="23" t="s">
        <v>184</v>
      </c>
      <c r="C33" s="105" t="s">
        <v>183</v>
      </c>
      <c r="D33" s="89">
        <f>[6]Usepp_2020!E33</f>
        <v>5.3588240666883875</v>
      </c>
      <c r="E33" s="89">
        <f>[6]Usepp_2020!F33</f>
        <v>4.3988655613845529</v>
      </c>
      <c r="F33" s="89">
        <f>[6]Usepp_2020!G33</f>
        <v>115.93399313309672</v>
      </c>
      <c r="G33" s="89">
        <f>[6]Usepp_2020!H33</f>
        <v>5.4159836381970834</v>
      </c>
      <c r="H33" s="89">
        <f>[6]Usepp_2020!I33</f>
        <v>1490.6002861839152</v>
      </c>
      <c r="I33" s="89">
        <f>[6]Usepp_2020!J33</f>
        <v>0</v>
      </c>
      <c r="J33" s="89">
        <f>[6]Usepp_2020!K33</f>
        <v>2.3649494357344558</v>
      </c>
      <c r="K33" s="89">
        <f>[6]Usepp_2020!L33</f>
        <v>1.4055896324695563</v>
      </c>
      <c r="L33" s="89">
        <f>[6]Usepp_2020!M33</f>
        <v>95.196251039101185</v>
      </c>
      <c r="M33" s="89">
        <f>[6]Usepp_2020!N33</f>
        <v>5.4700817002635693</v>
      </c>
      <c r="N33" s="89">
        <f>[6]Usepp_2020!O33</f>
        <v>6.2048450538446538</v>
      </c>
      <c r="O33" s="89">
        <f>[6]Usepp_2020!P33</f>
        <v>1.9680846562830308</v>
      </c>
      <c r="P33" s="89">
        <f>[6]Usepp_2020!Q33</f>
        <v>7.1152353071878102E-2</v>
      </c>
      <c r="Q33" s="89">
        <f>[6]Usepp_2020!R33</f>
        <v>0.4326103616077987</v>
      </c>
      <c r="R33" s="89">
        <f>[6]Usepp_2020!S33</f>
        <v>45.317490282009658</v>
      </c>
      <c r="S33" s="89">
        <f>[6]Usepp_2020!T33</f>
        <v>0.5505912452542443</v>
      </c>
      <c r="T33" s="89">
        <f>[6]Usepp_2020!U33</f>
        <v>146.28302636781095</v>
      </c>
      <c r="U33" s="89">
        <f>[6]Usepp_2020!V33</f>
        <v>59.367577727302951</v>
      </c>
      <c r="V33" s="89">
        <f>[6]Usepp_2020!W33</f>
        <v>57.863808293061837</v>
      </c>
      <c r="W33" s="89">
        <f>[6]Usepp_2020!X33</f>
        <v>34.144612193397649</v>
      </c>
      <c r="X33" s="89">
        <f>[6]Usepp_2020!Y33</f>
        <v>10.410286750989666</v>
      </c>
      <c r="Y33" s="89">
        <f>[6]Usepp_2020!Z33</f>
        <v>7.7219391959256543</v>
      </c>
      <c r="Z33" s="89">
        <f>[6]Usepp_2020!AA33</f>
        <v>1773.6229596020448</v>
      </c>
      <c r="AA33" s="89">
        <f>[6]Usepp_2020!AB33</f>
        <v>3314.4455392798377</v>
      </c>
      <c r="AB33" s="89">
        <f>[6]Usepp_2020!AC33</f>
        <v>22.898741368130263</v>
      </c>
      <c r="AC33" s="89">
        <f>[6]Usepp_2020!AD33</f>
        <v>500.86489380512353</v>
      </c>
      <c r="AD33" s="89">
        <f>[6]Usepp_2020!AE33</f>
        <v>30.095029465520568</v>
      </c>
      <c r="AE33" s="89">
        <f>[6]Usepp_2020!AF33</f>
        <v>55.813508154126779</v>
      </c>
      <c r="AF33" s="89">
        <f>[6]Usepp_2020!AG33</f>
        <v>1616.6618629359893</v>
      </c>
      <c r="AG33" s="89">
        <f>[6]Usepp_2020!AH33</f>
        <v>937.31485465913693</v>
      </c>
      <c r="AH33" s="89">
        <f>[6]Usepp_2020!AI33</f>
        <v>1206.739939387465</v>
      </c>
      <c r="AI33" s="89">
        <f>[6]Usepp_2020!AJ33</f>
        <v>624.44043361677177</v>
      </c>
      <c r="AJ33" s="89">
        <f>[6]Usepp_2020!AK33</f>
        <v>200.06392030666581</v>
      </c>
      <c r="AK33" s="89">
        <f>[6]Usepp_2020!AL33</f>
        <v>109.80949176706882</v>
      </c>
      <c r="AL33" s="89">
        <f>[6]Usepp_2020!AM33</f>
        <v>273.67119964977081</v>
      </c>
      <c r="AM33" s="92">
        <f t="shared" si="0"/>
        <v>12762.923222869063</v>
      </c>
      <c r="AN33" s="89">
        <f>[6]Usepp_2020!AO33</f>
        <v>16157.853283955701</v>
      </c>
      <c r="AO33" s="89">
        <f>[6]Usepp_2020!AP33</f>
        <v>849.58066346666214</v>
      </c>
      <c r="AP33" s="92">
        <f t="shared" si="1"/>
        <v>17007.433947422363</v>
      </c>
      <c r="AQ33" s="89">
        <f>[6]Usepp_2020!AR33</f>
        <v>0</v>
      </c>
      <c r="AR33" s="89">
        <f>[6]Usepp_2020!AS33</f>
        <v>3.4764611312036089</v>
      </c>
      <c r="AS33" s="91">
        <f t="shared" si="2"/>
        <v>3.4764611312036089</v>
      </c>
      <c r="AT33" s="89">
        <f>[6]Usepp_2020!AU33</f>
        <v>1359.6175293722524</v>
      </c>
      <c r="AU33" s="91">
        <f t="shared" si="3"/>
        <v>18370.527937925817</v>
      </c>
      <c r="AV33" s="83">
        <f t="shared" si="4"/>
        <v>31133.451160794881</v>
      </c>
      <c r="AW33" s="130"/>
      <c r="AY33" s="130"/>
      <c r="AZ33" s="130"/>
      <c r="BA33" s="130"/>
      <c r="BB33" s="130"/>
    </row>
    <row r="34" spans="1:54">
      <c r="A34" s="37" t="s">
        <v>185</v>
      </c>
      <c r="B34" s="23" t="s">
        <v>187</v>
      </c>
      <c r="C34" s="105" t="s">
        <v>186</v>
      </c>
      <c r="D34" s="89">
        <f>[6]Usepp_2020!E34</f>
        <v>3.15484080802154</v>
      </c>
      <c r="E34" s="89">
        <f>[6]Usepp_2020!F34</f>
        <v>51.012954569147588</v>
      </c>
      <c r="F34" s="89">
        <f>[6]Usepp_2020!G34</f>
        <v>18.658832357244759</v>
      </c>
      <c r="G34" s="89">
        <f>[6]Usepp_2020!H34</f>
        <v>440.14742388658055</v>
      </c>
      <c r="H34" s="89">
        <f>[6]Usepp_2020!I34</f>
        <v>6.5792186182400103</v>
      </c>
      <c r="I34" s="89">
        <f>[6]Usepp_2020!J34</f>
        <v>1.6926157835855413E-2</v>
      </c>
      <c r="J34" s="89">
        <f>[6]Usepp_2020!K34</f>
        <v>0.69901461547889487</v>
      </c>
      <c r="K34" s="89">
        <f>[6]Usepp_2020!L34</f>
        <v>16.118545767223122</v>
      </c>
      <c r="L34" s="89">
        <f>[6]Usepp_2020!M34</f>
        <v>92.332395470984153</v>
      </c>
      <c r="M34" s="89">
        <f>[6]Usepp_2020!N34</f>
        <v>68.747328505481008</v>
      </c>
      <c r="N34" s="89">
        <f>[6]Usepp_2020!O34</f>
        <v>35.562665617083155</v>
      </c>
      <c r="O34" s="89">
        <f>[6]Usepp_2020!P34</f>
        <v>1229.356943276591</v>
      </c>
      <c r="P34" s="89">
        <f>[6]Usepp_2020!Q34</f>
        <v>16.550677275458021</v>
      </c>
      <c r="Q34" s="89">
        <f>[6]Usepp_2020!R34</f>
        <v>50.019249781906232</v>
      </c>
      <c r="R34" s="89">
        <f>[6]Usepp_2020!S34</f>
        <v>726.02986089732792</v>
      </c>
      <c r="S34" s="89">
        <f>[6]Usepp_2020!T34</f>
        <v>64.465182772667504</v>
      </c>
      <c r="T34" s="89">
        <f>[6]Usepp_2020!U34</f>
        <v>1158.3366681785121</v>
      </c>
      <c r="U34" s="89">
        <f>[6]Usepp_2020!V34</f>
        <v>122.54028779353574</v>
      </c>
      <c r="V34" s="89">
        <f>[6]Usepp_2020!W34</f>
        <v>239.18144409468601</v>
      </c>
      <c r="W34" s="89">
        <f>[6]Usepp_2020!X34</f>
        <v>229.12844302086518</v>
      </c>
      <c r="X34" s="89">
        <f>[6]Usepp_2020!Y34</f>
        <v>173.78742037647041</v>
      </c>
      <c r="Y34" s="89">
        <f>[6]Usepp_2020!Z34</f>
        <v>242.89743975527588</v>
      </c>
      <c r="Z34" s="89">
        <f>[6]Usepp_2020!AA34</f>
        <v>105.41210395702527</v>
      </c>
      <c r="AA34" s="89">
        <f>[6]Usepp_2020!AB34</f>
        <v>3269.9143706508985</v>
      </c>
      <c r="AB34" s="89">
        <f>[6]Usepp_2020!AC34</f>
        <v>62.212637979048644</v>
      </c>
      <c r="AC34" s="89">
        <f>[6]Usepp_2020!AD34</f>
        <v>1807.4228358929784</v>
      </c>
      <c r="AD34" s="89">
        <f>[6]Usepp_2020!AE34</f>
        <v>253.51559868258326</v>
      </c>
      <c r="AE34" s="89">
        <f>[6]Usepp_2020!AF34</f>
        <v>303.26681078442516</v>
      </c>
      <c r="AF34" s="89">
        <f>[6]Usepp_2020!AG34</f>
        <v>103.5865513066224</v>
      </c>
      <c r="AG34" s="89">
        <f>[6]Usepp_2020!AH34</f>
        <v>557.40664056272772</v>
      </c>
      <c r="AH34" s="89">
        <f>[6]Usepp_2020!AI34</f>
        <v>671.24693737499967</v>
      </c>
      <c r="AI34" s="89">
        <f>[6]Usepp_2020!AJ34</f>
        <v>355.90735113244159</v>
      </c>
      <c r="AJ34" s="89">
        <f>[6]Usepp_2020!AK34</f>
        <v>123.55804313873834</v>
      </c>
      <c r="AK34" s="89">
        <f>[6]Usepp_2020!AL34</f>
        <v>234.0411010759608</v>
      </c>
      <c r="AL34" s="89">
        <f>[6]Usepp_2020!AM34</f>
        <v>1176.6153858360174</v>
      </c>
      <c r="AM34" s="92">
        <f t="shared" si="0"/>
        <v>14009.430131971081</v>
      </c>
      <c r="AN34" s="89">
        <f>[6]Usepp_2020!AO34</f>
        <v>26726.145079879043</v>
      </c>
      <c r="AO34" s="89">
        <f>[6]Usepp_2020!AP34</f>
        <v>0</v>
      </c>
      <c r="AP34" s="92">
        <f t="shared" si="1"/>
        <v>26726.145079879043</v>
      </c>
      <c r="AQ34" s="89">
        <f>[6]Usepp_2020!AR34</f>
        <v>0</v>
      </c>
      <c r="AR34" s="89">
        <f>[6]Usepp_2020!AS34</f>
        <v>0</v>
      </c>
      <c r="AS34" s="91">
        <f t="shared" si="2"/>
        <v>0</v>
      </c>
      <c r="AT34" s="89">
        <f>[6]Usepp_2020!AU34</f>
        <v>26148.730816374788</v>
      </c>
      <c r="AU34" s="91">
        <f t="shared" si="3"/>
        <v>52874.875896253827</v>
      </c>
      <c r="AV34" s="83">
        <f t="shared" si="4"/>
        <v>66884.306028224906</v>
      </c>
      <c r="AW34" s="130"/>
      <c r="AY34" s="130"/>
      <c r="AZ34" s="130"/>
      <c r="BA34" s="130"/>
      <c r="BB34" s="130"/>
    </row>
    <row r="35" spans="1:54">
      <c r="A35" s="37" t="s">
        <v>188</v>
      </c>
      <c r="B35" s="23" t="s">
        <v>190</v>
      </c>
      <c r="C35" s="105" t="s">
        <v>189</v>
      </c>
      <c r="D35" s="89">
        <f>[6]Usepp_2020!E35</f>
        <v>0</v>
      </c>
      <c r="E35" s="89">
        <f>[6]Usepp_2020!F35</f>
        <v>18.621075212548849</v>
      </c>
      <c r="F35" s="89">
        <f>[6]Usepp_2020!G35</f>
        <v>10.442855524999176</v>
      </c>
      <c r="G35" s="89">
        <f>[6]Usepp_2020!H35</f>
        <v>418.33929171582832</v>
      </c>
      <c r="H35" s="89">
        <f>[6]Usepp_2020!I35</f>
        <v>101.66106835991567</v>
      </c>
      <c r="I35" s="89">
        <f>[6]Usepp_2020!J35</f>
        <v>6.1952733373621159E-3</v>
      </c>
      <c r="J35" s="89">
        <f>[6]Usepp_2020!K35</f>
        <v>3.0694942376516435E-2</v>
      </c>
      <c r="K35" s="89">
        <f>[6]Usepp_2020!L35</f>
        <v>1.8857974657177132</v>
      </c>
      <c r="L35" s="89">
        <f>[6]Usepp_2020!M35</f>
        <v>10.510802736724855</v>
      </c>
      <c r="M35" s="89">
        <f>[6]Usepp_2020!N35</f>
        <v>7.8060364860413678</v>
      </c>
      <c r="N35" s="89">
        <f>[6]Usepp_2020!O35</f>
        <v>15.578495604759242</v>
      </c>
      <c r="O35" s="89">
        <f>[6]Usepp_2020!P35</f>
        <v>171.71711521758738</v>
      </c>
      <c r="P35" s="89">
        <f>[6]Usepp_2020!Q35</f>
        <v>3.7267710974189323</v>
      </c>
      <c r="Q35" s="89">
        <f>[6]Usepp_2020!R35</f>
        <v>98.374599718132458</v>
      </c>
      <c r="R35" s="89">
        <f>[6]Usepp_2020!S35</f>
        <v>86.061250897773832</v>
      </c>
      <c r="S35" s="89">
        <f>[6]Usepp_2020!T35</f>
        <v>0.90781807028955563</v>
      </c>
      <c r="T35" s="89">
        <f>[6]Usepp_2020!U35</f>
        <v>81.687463112478341</v>
      </c>
      <c r="U35" s="89">
        <f>[6]Usepp_2020!V35</f>
        <v>13.048581518191227</v>
      </c>
      <c r="V35" s="89">
        <f>[6]Usepp_2020!W35</f>
        <v>15.864217076110103</v>
      </c>
      <c r="W35" s="89">
        <f>[6]Usepp_2020!X35</f>
        <v>70.54303612715843</v>
      </c>
      <c r="X35" s="89">
        <f>[6]Usepp_2020!Y35</f>
        <v>0</v>
      </c>
      <c r="Y35" s="89">
        <f>[6]Usepp_2020!Z35</f>
        <v>77.930238592974462</v>
      </c>
      <c r="Z35" s="89">
        <f>[6]Usepp_2020!AA35</f>
        <v>39.717768272136794</v>
      </c>
      <c r="AA35" s="89">
        <f>[6]Usepp_2020!AB35</f>
        <v>2865.540457112691</v>
      </c>
      <c r="AB35" s="89">
        <f>[6]Usepp_2020!AC35</f>
        <v>1609.923079207598</v>
      </c>
      <c r="AC35" s="89">
        <f>[6]Usepp_2020!AD35</f>
        <v>2578.1161502271912</v>
      </c>
      <c r="AD35" s="89">
        <f>[6]Usepp_2020!AE35</f>
        <v>59.149148391374325</v>
      </c>
      <c r="AE35" s="89">
        <f>[6]Usepp_2020!AF35</f>
        <v>456.95506089198113</v>
      </c>
      <c r="AF35" s="89">
        <f>[6]Usepp_2020!AG35</f>
        <v>74.082640067493116</v>
      </c>
      <c r="AG35" s="89">
        <f>[6]Usepp_2020!AH35</f>
        <v>268.21576810243118</v>
      </c>
      <c r="AH35" s="89">
        <f>[6]Usepp_2020!AI35</f>
        <v>703.81992824289966</v>
      </c>
      <c r="AI35" s="89">
        <f>[6]Usepp_2020!AJ35</f>
        <v>892.03209251129874</v>
      </c>
      <c r="AJ35" s="89">
        <f>[6]Usepp_2020!AK35</f>
        <v>377.35491625841092</v>
      </c>
      <c r="AK35" s="89">
        <f>[6]Usepp_2020!AL35</f>
        <v>61.091678114217999</v>
      </c>
      <c r="AL35" s="89">
        <f>[6]Usepp_2020!AM35</f>
        <v>597.48451220134666</v>
      </c>
      <c r="AM35" s="92">
        <f t="shared" si="0"/>
        <v>11788.226604351436</v>
      </c>
      <c r="AN35" s="89">
        <f>[6]Usepp_2020!AO35</f>
        <v>0</v>
      </c>
      <c r="AO35" s="89">
        <f>[6]Usepp_2020!AP35</f>
        <v>306.39218935622603</v>
      </c>
      <c r="AP35" s="92">
        <f t="shared" si="1"/>
        <v>306.39218935622603</v>
      </c>
      <c r="AQ35" s="89">
        <f>[6]Usepp_2020!AR35</f>
        <v>5171.8206749557103</v>
      </c>
      <c r="AR35" s="89">
        <f>[6]Usepp_2020!AS35</f>
        <v>0</v>
      </c>
      <c r="AS35" s="91">
        <f t="shared" si="2"/>
        <v>5171.8206749557103</v>
      </c>
      <c r="AT35" s="89">
        <f>[6]Usepp_2020!AU35</f>
        <v>6354.5415628805549</v>
      </c>
      <c r="AU35" s="91">
        <f t="shared" si="3"/>
        <v>11832.754427192491</v>
      </c>
      <c r="AV35" s="83">
        <f t="shared" si="4"/>
        <v>23620.981031543924</v>
      </c>
      <c r="AW35" s="130"/>
      <c r="AY35" s="130"/>
      <c r="AZ35" s="130"/>
      <c r="BA35" s="130"/>
      <c r="BB35" s="130"/>
    </row>
    <row r="36" spans="1:54">
      <c r="A36" s="37" t="s">
        <v>191</v>
      </c>
      <c r="B36" s="23" t="s">
        <v>193</v>
      </c>
      <c r="C36" s="105" t="s">
        <v>192</v>
      </c>
      <c r="D36" s="89">
        <f>[6]Usepp_2020!E36</f>
        <v>286.2461947609429</v>
      </c>
      <c r="E36" s="89">
        <f>[6]Usepp_2020!F36</f>
        <v>666.45743619092536</v>
      </c>
      <c r="F36" s="89">
        <f>[6]Usepp_2020!G36</f>
        <v>497.09980289864984</v>
      </c>
      <c r="G36" s="89">
        <f>[6]Usepp_2020!H36</f>
        <v>2060.805015587282</v>
      </c>
      <c r="H36" s="89">
        <f>[6]Usepp_2020!I36</f>
        <v>156.72995600928863</v>
      </c>
      <c r="I36" s="89">
        <f>[6]Usepp_2020!J36</f>
        <v>161.82349092266276</v>
      </c>
      <c r="J36" s="89">
        <f>[6]Usepp_2020!K36</f>
        <v>63.270875930220399</v>
      </c>
      <c r="K36" s="89">
        <f>[6]Usepp_2020!L36</f>
        <v>463.08382894482503</v>
      </c>
      <c r="L36" s="89">
        <f>[6]Usepp_2020!M36</f>
        <v>985.49979450474018</v>
      </c>
      <c r="M36" s="89">
        <f>[6]Usepp_2020!N36</f>
        <v>55.328672209273904</v>
      </c>
      <c r="N36" s="89">
        <f>[6]Usepp_2020!O36</f>
        <v>109.56056373147544</v>
      </c>
      <c r="O36" s="89">
        <f>[6]Usepp_2020!P36</f>
        <v>1347.5585757944186</v>
      </c>
      <c r="P36" s="89">
        <f>[6]Usepp_2020!Q36</f>
        <v>305.84178456092366</v>
      </c>
      <c r="Q36" s="89">
        <f>[6]Usepp_2020!R36</f>
        <v>378.88573385161857</v>
      </c>
      <c r="R36" s="89">
        <f>[6]Usepp_2020!S36</f>
        <v>4631.4373896738343</v>
      </c>
      <c r="S36" s="89">
        <f>[6]Usepp_2020!T36</f>
        <v>469.39147227544424</v>
      </c>
      <c r="T36" s="89">
        <f>[6]Usepp_2020!U36</f>
        <v>8548.7506653958844</v>
      </c>
      <c r="U36" s="89">
        <f>[6]Usepp_2020!V36</f>
        <v>2231.9211892502981</v>
      </c>
      <c r="V36" s="89">
        <f>[6]Usepp_2020!W36</f>
        <v>286.21096496665228</v>
      </c>
      <c r="W36" s="89">
        <f>[6]Usepp_2020!X36</f>
        <v>512.83664174141825</v>
      </c>
      <c r="X36" s="89">
        <f>[6]Usepp_2020!Y36</f>
        <v>121.06265519550215</v>
      </c>
      <c r="Y36" s="89">
        <f>[6]Usepp_2020!Z36</f>
        <v>1269.9813731515233</v>
      </c>
      <c r="Z36" s="89">
        <f>[6]Usepp_2020!AA36</f>
        <v>303.42916681341325</v>
      </c>
      <c r="AA36" s="89">
        <f>[6]Usepp_2020!AB36</f>
        <v>428.04941095711257</v>
      </c>
      <c r="AB36" s="89">
        <f>[6]Usepp_2020!AC36</f>
        <v>120.06990466777987</v>
      </c>
      <c r="AC36" s="89">
        <f>[6]Usepp_2020!AD36</f>
        <v>4932.6600392473547</v>
      </c>
      <c r="AD36" s="89">
        <f>[6]Usepp_2020!AE36</f>
        <v>8955.9521959946942</v>
      </c>
      <c r="AE36" s="89">
        <f>[6]Usepp_2020!AF36</f>
        <v>437.16207796569688</v>
      </c>
      <c r="AF36" s="89">
        <f>[6]Usepp_2020!AG36</f>
        <v>254.14863360628976</v>
      </c>
      <c r="AG36" s="89">
        <f>[6]Usepp_2020!AH36</f>
        <v>421.29970450645726</v>
      </c>
      <c r="AH36" s="89">
        <f>[6]Usepp_2020!AI36</f>
        <v>752.11324043781974</v>
      </c>
      <c r="AI36" s="89">
        <f>[6]Usepp_2020!AJ36</f>
        <v>807.65814814731277</v>
      </c>
      <c r="AJ36" s="89">
        <f>[6]Usepp_2020!AK36</f>
        <v>700.58986813459887</v>
      </c>
      <c r="AK36" s="89">
        <f>[6]Usepp_2020!AL36</f>
        <v>1427.5639088838213</v>
      </c>
      <c r="AL36" s="89">
        <f>[6]Usepp_2020!AM36</f>
        <v>2005.5653015347496</v>
      </c>
      <c r="AM36" s="92">
        <f t="shared" si="0"/>
        <v>47156.045678444905</v>
      </c>
      <c r="AN36" s="89">
        <f>[6]Usepp_2020!AO36</f>
        <v>16698.791187598847</v>
      </c>
      <c r="AO36" s="89">
        <f>[6]Usepp_2020!AP36</f>
        <v>25.34947393416763</v>
      </c>
      <c r="AP36" s="92">
        <f t="shared" si="1"/>
        <v>16724.140661533012</v>
      </c>
      <c r="AQ36" s="89">
        <f>[6]Usepp_2020!AR36</f>
        <v>0</v>
      </c>
      <c r="AR36" s="89">
        <f>[6]Usepp_2020!AS36</f>
        <v>0</v>
      </c>
      <c r="AS36" s="91">
        <f t="shared" si="2"/>
        <v>0</v>
      </c>
      <c r="AT36" s="89">
        <f>[6]Usepp_2020!AU36</f>
        <v>3992.0976206622731</v>
      </c>
      <c r="AU36" s="91">
        <f t="shared" si="3"/>
        <v>20716.238282195285</v>
      </c>
      <c r="AV36" s="83">
        <f t="shared" si="4"/>
        <v>67872.283960640198</v>
      </c>
      <c r="AW36" s="130"/>
      <c r="AY36" s="130"/>
      <c r="AZ36" s="130"/>
      <c r="BA36" s="130"/>
      <c r="BB36" s="130"/>
    </row>
    <row r="37" spans="1:54">
      <c r="A37" s="37" t="s">
        <v>194</v>
      </c>
      <c r="B37" s="21" t="s">
        <v>196</v>
      </c>
      <c r="C37" s="106" t="s">
        <v>195</v>
      </c>
      <c r="D37" s="89">
        <f>[6]Usepp_2020!E37</f>
        <v>57.307551476102404</v>
      </c>
      <c r="E37" s="89">
        <f>[6]Usepp_2020!F37</f>
        <v>56.697575432793663</v>
      </c>
      <c r="F37" s="89">
        <f>[6]Usepp_2020!G37</f>
        <v>26.889946951623244</v>
      </c>
      <c r="G37" s="89">
        <f>[6]Usepp_2020!H37</f>
        <v>2302.3902573147816</v>
      </c>
      <c r="H37" s="89">
        <f>[6]Usepp_2020!I37</f>
        <v>30.173432338281959</v>
      </c>
      <c r="I37" s="89">
        <f>[6]Usepp_2020!J37</f>
        <v>2.0837675150854107E-2</v>
      </c>
      <c r="J37" s="89">
        <f>[6]Usepp_2020!K37</f>
        <v>7.0772507624409702</v>
      </c>
      <c r="K37" s="89">
        <f>[6]Usepp_2020!L37</f>
        <v>17.917035994824865</v>
      </c>
      <c r="L37" s="89">
        <f>[6]Usepp_2020!M37</f>
        <v>133.83428807678226</v>
      </c>
      <c r="M37" s="89">
        <f>[6]Usepp_2020!N37</f>
        <v>319.15709374175395</v>
      </c>
      <c r="N37" s="89">
        <f>[6]Usepp_2020!O37</f>
        <v>150.17188939340153</v>
      </c>
      <c r="O37" s="89">
        <f>[6]Usepp_2020!P37</f>
        <v>272.30970800680603</v>
      </c>
      <c r="P37" s="89">
        <f>[6]Usepp_2020!Q37</f>
        <v>25.520331861959619</v>
      </c>
      <c r="Q37" s="89">
        <f>[6]Usepp_2020!R37</f>
        <v>67.278361756734185</v>
      </c>
      <c r="R37" s="89">
        <f>[6]Usepp_2020!S37</f>
        <v>1246.6214088688243</v>
      </c>
      <c r="S37" s="89">
        <f>[6]Usepp_2020!T37</f>
        <v>68.666178870702524</v>
      </c>
      <c r="T37" s="89">
        <f>[6]Usepp_2020!U37</f>
        <v>1167.4450527206252</v>
      </c>
      <c r="U37" s="89">
        <f>[6]Usepp_2020!V37</f>
        <v>555.67656223697725</v>
      </c>
      <c r="V37" s="89">
        <f>[6]Usepp_2020!W37</f>
        <v>202.3571554480562</v>
      </c>
      <c r="W37" s="89">
        <f>[6]Usepp_2020!X37</f>
        <v>311.7883931918679</v>
      </c>
      <c r="X37" s="89">
        <f>[6]Usepp_2020!Y37</f>
        <v>186.24966700178044</v>
      </c>
      <c r="Y37" s="89">
        <f>[6]Usepp_2020!Z37</f>
        <v>640.86617203984724</v>
      </c>
      <c r="Z37" s="89">
        <f>[6]Usepp_2020!AA37</f>
        <v>73.101009829699422</v>
      </c>
      <c r="AA37" s="89">
        <f>[6]Usepp_2020!AB37</f>
        <v>792.88010682875483</v>
      </c>
      <c r="AB37" s="89">
        <f>[6]Usepp_2020!AC37</f>
        <v>175.00279698999174</v>
      </c>
      <c r="AC37" s="89">
        <f>[6]Usepp_2020!AD37</f>
        <v>1584.082553078852</v>
      </c>
      <c r="AD37" s="89">
        <f>[6]Usepp_2020!AE37</f>
        <v>90.722150302192105</v>
      </c>
      <c r="AE37" s="89">
        <f>[6]Usepp_2020!AF37</f>
        <v>746.46510640227223</v>
      </c>
      <c r="AF37" s="89">
        <f>[6]Usepp_2020!AG37</f>
        <v>446.05408238910803</v>
      </c>
      <c r="AG37" s="89">
        <f>[6]Usepp_2020!AH37</f>
        <v>1689.569362696715</v>
      </c>
      <c r="AH37" s="89">
        <f>[6]Usepp_2020!AI37</f>
        <v>154.47437049449772</v>
      </c>
      <c r="AI37" s="89">
        <f>[6]Usepp_2020!AJ37</f>
        <v>243.59650758132321</v>
      </c>
      <c r="AJ37" s="89">
        <f>[6]Usepp_2020!AK37</f>
        <v>4.4940891267148011</v>
      </c>
      <c r="AK37" s="89">
        <f>[6]Usepp_2020!AL37</f>
        <v>221.07456137162924</v>
      </c>
      <c r="AL37" s="89">
        <f>[6]Usepp_2020!AM37</f>
        <v>958.00275041439704</v>
      </c>
      <c r="AM37" s="92">
        <f t="shared" si="0"/>
        <v>15025.935598668264</v>
      </c>
      <c r="AN37" s="89">
        <f>[6]Usepp_2020!AO37</f>
        <v>105918.43130184547</v>
      </c>
      <c r="AO37" s="89">
        <f>[6]Usepp_2020!AP37</f>
        <v>160.73992595808667</v>
      </c>
      <c r="AP37" s="92">
        <f t="shared" si="1"/>
        <v>106079.17122780356</v>
      </c>
      <c r="AQ37" s="89">
        <f>[6]Usepp_2020!AR37</f>
        <v>0</v>
      </c>
      <c r="AR37" s="89">
        <f>[6]Usepp_2020!AS37</f>
        <v>0</v>
      </c>
      <c r="AS37" s="91">
        <f t="shared" si="2"/>
        <v>0</v>
      </c>
      <c r="AT37" s="89">
        <f>[6]Usepp_2020!AU37</f>
        <v>0</v>
      </c>
      <c r="AU37" s="91">
        <f t="shared" si="3"/>
        <v>106079.17122780356</v>
      </c>
      <c r="AV37" s="83">
        <f t="shared" si="4"/>
        <v>121105.10682647182</v>
      </c>
      <c r="AW37" s="130"/>
      <c r="AY37" s="130"/>
      <c r="AZ37" s="130"/>
      <c r="BA37" s="130"/>
      <c r="BB37" s="130"/>
    </row>
    <row r="38" spans="1:54">
      <c r="A38" s="37" t="s">
        <v>197</v>
      </c>
      <c r="B38" s="23" t="s">
        <v>199</v>
      </c>
      <c r="C38" s="105" t="s">
        <v>198</v>
      </c>
      <c r="D38" s="89">
        <f>[6]Usepp_2020!E38</f>
        <v>47.215379277050815</v>
      </c>
      <c r="E38" s="89">
        <f>[6]Usepp_2020!F38</f>
        <v>150.69339069737765</v>
      </c>
      <c r="F38" s="89">
        <f>[6]Usepp_2020!G38</f>
        <v>169.51952494123753</v>
      </c>
      <c r="G38" s="89">
        <f>[6]Usepp_2020!H38</f>
        <v>1357.8082970626583</v>
      </c>
      <c r="H38" s="89">
        <f>[6]Usepp_2020!I38</f>
        <v>15.994472143290551</v>
      </c>
      <c r="I38" s="89">
        <f>[6]Usepp_2020!J38</f>
        <v>0.81180444476902047</v>
      </c>
      <c r="J38" s="89">
        <f>[6]Usepp_2020!K38</f>
        <v>9.424558077872792</v>
      </c>
      <c r="K38" s="89">
        <f>[6]Usepp_2020!L38</f>
        <v>16.274320791036047</v>
      </c>
      <c r="L38" s="89">
        <f>[6]Usepp_2020!M38</f>
        <v>98.812183407973549</v>
      </c>
      <c r="M38" s="89">
        <f>[6]Usepp_2020!N38</f>
        <v>13.225872033042045</v>
      </c>
      <c r="N38" s="89">
        <f>[6]Usepp_2020!O38</f>
        <v>109.52966219923233</v>
      </c>
      <c r="O38" s="89">
        <f>[6]Usepp_2020!P38</f>
        <v>684.57693821246517</v>
      </c>
      <c r="P38" s="89">
        <f>[6]Usepp_2020!Q38</f>
        <v>97.122339032168043</v>
      </c>
      <c r="Q38" s="89">
        <f>[6]Usepp_2020!R38</f>
        <v>82.075309181514655</v>
      </c>
      <c r="R38" s="89">
        <f>[6]Usepp_2020!S38</f>
        <v>23566.262264682657</v>
      </c>
      <c r="S38" s="89">
        <f>[6]Usepp_2020!T38</f>
        <v>220.00742804878251</v>
      </c>
      <c r="T38" s="89">
        <f>[6]Usepp_2020!U38</f>
        <v>2678.3285480748345</v>
      </c>
      <c r="U38" s="89">
        <f>[6]Usepp_2020!V38</f>
        <v>1384.5067584669043</v>
      </c>
      <c r="V38" s="89">
        <f>[6]Usepp_2020!W38</f>
        <v>2794.7697790052816</v>
      </c>
      <c r="W38" s="89">
        <f>[6]Usepp_2020!X38</f>
        <v>796.1592833842783</v>
      </c>
      <c r="X38" s="89">
        <f>[6]Usepp_2020!Y38</f>
        <v>52.291689787184104</v>
      </c>
      <c r="Y38" s="89">
        <f>[6]Usepp_2020!Z38</f>
        <v>191.53853515017869</v>
      </c>
      <c r="Z38" s="89">
        <f>[6]Usepp_2020!AA38</f>
        <v>584.03509358507301</v>
      </c>
      <c r="AA38" s="89">
        <f>[6]Usepp_2020!AB38</f>
        <v>640.30370282094725</v>
      </c>
      <c r="AB38" s="89">
        <f>[6]Usepp_2020!AC38</f>
        <v>59.515353856541353</v>
      </c>
      <c r="AC38" s="89">
        <f>[6]Usepp_2020!AD38</f>
        <v>6421.7273186943094</v>
      </c>
      <c r="AD38" s="89">
        <f>[6]Usepp_2020!AE38</f>
        <v>124.02676835829462</v>
      </c>
      <c r="AE38" s="89">
        <f>[6]Usepp_2020!AF38</f>
        <v>9529.5744302776129</v>
      </c>
      <c r="AF38" s="89">
        <f>[6]Usepp_2020!AG38</f>
        <v>555.80327676486036</v>
      </c>
      <c r="AG38" s="89">
        <f>[6]Usepp_2020!AH38</f>
        <v>1325.2524222573788</v>
      </c>
      <c r="AH38" s="89">
        <f>[6]Usepp_2020!AI38</f>
        <v>117.73227646569201</v>
      </c>
      <c r="AI38" s="89">
        <f>[6]Usepp_2020!AJ38</f>
        <v>114.66285542427762</v>
      </c>
      <c r="AJ38" s="89">
        <f>[6]Usepp_2020!AK38</f>
        <v>75.850467849232842</v>
      </c>
      <c r="AK38" s="89">
        <f>[6]Usepp_2020!AL38</f>
        <v>1188.471466929409</v>
      </c>
      <c r="AL38" s="89">
        <f>[6]Usepp_2020!AM38</f>
        <v>1654.1533611728366</v>
      </c>
      <c r="AM38" s="92">
        <f t="shared" si="0"/>
        <v>56928.057132558257</v>
      </c>
      <c r="AN38" s="89">
        <f>[6]Usepp_2020!AO38</f>
        <v>764.28058233808474</v>
      </c>
      <c r="AO38" s="89">
        <f>[6]Usepp_2020!AP38</f>
        <v>157.38008492411214</v>
      </c>
      <c r="AP38" s="92">
        <f t="shared" si="1"/>
        <v>921.66066726219685</v>
      </c>
      <c r="AQ38" s="89">
        <f>[6]Usepp_2020!AR38</f>
        <v>20.48015088</v>
      </c>
      <c r="AR38" s="89">
        <f>[6]Usepp_2020!AS38</f>
        <v>0</v>
      </c>
      <c r="AS38" s="91">
        <f t="shared" si="2"/>
        <v>20.48015088</v>
      </c>
      <c r="AT38" s="89">
        <f>[6]Usepp_2020!AU38</f>
        <v>33979.704028245011</v>
      </c>
      <c r="AU38" s="91">
        <f t="shared" si="3"/>
        <v>34921.844846387212</v>
      </c>
      <c r="AV38" s="83">
        <f t="shared" si="4"/>
        <v>91849.901978945476</v>
      </c>
      <c r="AW38" s="130"/>
      <c r="AY38" s="130"/>
      <c r="AZ38" s="130"/>
      <c r="BA38" s="130"/>
      <c r="BB38" s="130"/>
    </row>
    <row r="39" spans="1:54">
      <c r="A39" s="37" t="s">
        <v>200</v>
      </c>
      <c r="B39" s="23" t="s">
        <v>202</v>
      </c>
      <c r="C39" s="105" t="s">
        <v>201</v>
      </c>
      <c r="D39" s="89">
        <f>[6]Usepp_2020!E39</f>
        <v>1036.2266234786368</v>
      </c>
      <c r="E39" s="89">
        <f>[6]Usepp_2020!F39</f>
        <v>124.14018815007901</v>
      </c>
      <c r="F39" s="89">
        <f>[6]Usepp_2020!G39</f>
        <v>206.24002107904306</v>
      </c>
      <c r="G39" s="89">
        <f>[6]Usepp_2020!H39</f>
        <v>472.49751797666983</v>
      </c>
      <c r="H39" s="89">
        <f>[6]Usepp_2020!I39</f>
        <v>5.5910398044233673</v>
      </c>
      <c r="I39" s="89">
        <f>[6]Usepp_2020!J39</f>
        <v>0</v>
      </c>
      <c r="J39" s="89">
        <f>[6]Usepp_2020!K39</f>
        <v>7.4436046072151865E-3</v>
      </c>
      <c r="K39" s="89">
        <f>[6]Usepp_2020!L39</f>
        <v>4.6545615899222588</v>
      </c>
      <c r="L39" s="89">
        <f>[6]Usepp_2020!M39</f>
        <v>42.080927935874904</v>
      </c>
      <c r="M39" s="89">
        <f>[6]Usepp_2020!N39</f>
        <v>157.13464295407223</v>
      </c>
      <c r="N39" s="89">
        <f>[6]Usepp_2020!O39</f>
        <v>42.695687663888293</v>
      </c>
      <c r="O39" s="89">
        <f>[6]Usepp_2020!P39</f>
        <v>735.76419367865196</v>
      </c>
      <c r="P39" s="89">
        <f>[6]Usepp_2020!Q39</f>
        <v>52.709980641727874</v>
      </c>
      <c r="Q39" s="89">
        <f>[6]Usepp_2020!R39</f>
        <v>137.72903373270518</v>
      </c>
      <c r="R39" s="89">
        <f>[6]Usepp_2020!S39</f>
        <v>1906.4624877249607</v>
      </c>
      <c r="S39" s="89">
        <f>[6]Usepp_2020!T39</f>
        <v>231.8773765773885</v>
      </c>
      <c r="T39" s="89">
        <f>[6]Usepp_2020!U39</f>
        <v>2453.3765804467112</v>
      </c>
      <c r="U39" s="89">
        <f>[6]Usepp_2020!V39</f>
        <v>349.76646225167991</v>
      </c>
      <c r="V39" s="89">
        <f>[6]Usepp_2020!W39</f>
        <v>41.35285145113842</v>
      </c>
      <c r="W39" s="89">
        <f>[6]Usepp_2020!X39</f>
        <v>277.0244661805495</v>
      </c>
      <c r="X39" s="89">
        <f>[6]Usepp_2020!Y39</f>
        <v>294.54302767747686</v>
      </c>
      <c r="Y39" s="89">
        <f>[6]Usepp_2020!Z39</f>
        <v>148.25315536646394</v>
      </c>
      <c r="Z39" s="89">
        <f>[6]Usepp_2020!AA39</f>
        <v>696.53692922796915</v>
      </c>
      <c r="AA39" s="89">
        <f>[6]Usepp_2020!AB39</f>
        <v>3822.8596967771787</v>
      </c>
      <c r="AB39" s="89">
        <f>[6]Usepp_2020!AC39</f>
        <v>19.05826867104895</v>
      </c>
      <c r="AC39" s="89">
        <f>[6]Usepp_2020!AD39</f>
        <v>1972.7568105492817</v>
      </c>
      <c r="AD39" s="89">
        <f>[6]Usepp_2020!AE39</f>
        <v>440.09118766362332</v>
      </c>
      <c r="AE39" s="89">
        <f>[6]Usepp_2020!AF39</f>
        <v>638.31113281099442</v>
      </c>
      <c r="AF39" s="89">
        <f>[6]Usepp_2020!AG39</f>
        <v>278.80106121097418</v>
      </c>
      <c r="AG39" s="89">
        <f>[6]Usepp_2020!AH39</f>
        <v>607.26354645037304</v>
      </c>
      <c r="AH39" s="89">
        <f>[6]Usepp_2020!AI39</f>
        <v>41.716052224310914</v>
      </c>
      <c r="AI39" s="89">
        <f>[6]Usepp_2020!AJ39</f>
        <v>39.576819299749623</v>
      </c>
      <c r="AJ39" s="89">
        <f>[6]Usepp_2020!AK39</f>
        <v>25.126458664745453</v>
      </c>
      <c r="AK39" s="89">
        <f>[6]Usepp_2020!AL39</f>
        <v>419.10488805010039</v>
      </c>
      <c r="AL39" s="89">
        <f>[6]Usepp_2020!AM39</f>
        <v>1438.2497894474045</v>
      </c>
      <c r="AM39" s="92">
        <f t="shared" si="0"/>
        <v>19159.580911014422</v>
      </c>
      <c r="AN39" s="89">
        <f>[6]Usepp_2020!AO39</f>
        <v>1235.4233663783316</v>
      </c>
      <c r="AO39" s="89">
        <f>[6]Usepp_2020!AP39</f>
        <v>569.93511882143594</v>
      </c>
      <c r="AP39" s="92">
        <f t="shared" si="1"/>
        <v>1805.3584851997675</v>
      </c>
      <c r="AQ39" s="89">
        <f>[6]Usepp_2020!AR39</f>
        <v>21.943018800000001</v>
      </c>
      <c r="AR39" s="89">
        <f>[6]Usepp_2020!AS39</f>
        <v>0</v>
      </c>
      <c r="AS39" s="91">
        <f t="shared" si="2"/>
        <v>21.943018800000001</v>
      </c>
      <c r="AT39" s="89">
        <f>[6]Usepp_2020!AU39</f>
        <v>3364.4853777152084</v>
      </c>
      <c r="AU39" s="91">
        <f t="shared" si="3"/>
        <v>5191.7868817149756</v>
      </c>
      <c r="AV39" s="83">
        <f t="shared" si="4"/>
        <v>24351.367792729397</v>
      </c>
      <c r="AW39" s="130"/>
      <c r="AY39" s="130"/>
      <c r="AZ39" s="130"/>
      <c r="BA39" s="130"/>
      <c r="BB39" s="130"/>
    </row>
    <row r="40" spans="1:54">
      <c r="A40" s="37" t="s">
        <v>203</v>
      </c>
      <c r="B40" s="23" t="s">
        <v>205</v>
      </c>
      <c r="C40" s="105" t="s">
        <v>204</v>
      </c>
      <c r="D40" s="89">
        <f>[6]Usepp_2020!E40</f>
        <v>1.0438431669765247</v>
      </c>
      <c r="E40" s="89">
        <f>[6]Usepp_2020!F40</f>
        <v>284.9561749433368</v>
      </c>
      <c r="F40" s="89">
        <f>[6]Usepp_2020!G40</f>
        <v>46.523221171642554</v>
      </c>
      <c r="G40" s="89">
        <f>[6]Usepp_2020!H40</f>
        <v>1212.5764445795633</v>
      </c>
      <c r="H40" s="89">
        <f>[6]Usepp_2020!I40</f>
        <v>14.840078542309591</v>
      </c>
      <c r="I40" s="89">
        <f>[6]Usepp_2020!J40</f>
        <v>0</v>
      </c>
      <c r="J40" s="89">
        <f>[6]Usepp_2020!K40</f>
        <v>37.905882928064557</v>
      </c>
      <c r="K40" s="89">
        <f>[6]Usepp_2020!L40</f>
        <v>32.963396965088847</v>
      </c>
      <c r="L40" s="89">
        <f>[6]Usepp_2020!M40</f>
        <v>234.72346878015071</v>
      </c>
      <c r="M40" s="89">
        <f>[6]Usepp_2020!N40</f>
        <v>237.67877423423806</v>
      </c>
      <c r="N40" s="89">
        <f>[6]Usepp_2020!O40</f>
        <v>55.656650064281109</v>
      </c>
      <c r="O40" s="89">
        <f>[6]Usepp_2020!P40</f>
        <v>1473.1503173765905</v>
      </c>
      <c r="P40" s="89">
        <f>[6]Usepp_2020!Q40</f>
        <v>203.16821516704152</v>
      </c>
      <c r="Q40" s="89">
        <f>[6]Usepp_2020!R40</f>
        <v>246.66867305869582</v>
      </c>
      <c r="R40" s="89">
        <f>[6]Usepp_2020!S40</f>
        <v>5833.6200223240876</v>
      </c>
      <c r="S40" s="89">
        <f>[6]Usepp_2020!T40</f>
        <v>55.466745683750233</v>
      </c>
      <c r="T40" s="89">
        <f>[6]Usepp_2020!U40</f>
        <v>2045.5484161149002</v>
      </c>
      <c r="U40" s="89">
        <f>[6]Usepp_2020!V40</f>
        <v>226.34432845943613</v>
      </c>
      <c r="V40" s="89">
        <f>[6]Usepp_2020!W40</f>
        <v>9258.03701229125</v>
      </c>
      <c r="W40" s="89">
        <f>[6]Usepp_2020!X40</f>
        <v>593.09326209471521</v>
      </c>
      <c r="X40" s="89">
        <f>[6]Usepp_2020!Y40</f>
        <v>227.56905696769789</v>
      </c>
      <c r="Y40" s="89">
        <f>[6]Usepp_2020!Z40</f>
        <v>442.2978123263444</v>
      </c>
      <c r="Z40" s="89">
        <f>[6]Usepp_2020!AA40</f>
        <v>305.83092760700936</v>
      </c>
      <c r="AA40" s="89">
        <f>[6]Usepp_2020!AB40</f>
        <v>3033.7325867621053</v>
      </c>
      <c r="AB40" s="89">
        <f>[6]Usepp_2020!AC40</f>
        <v>55.793291324838798</v>
      </c>
      <c r="AC40" s="89">
        <f>[6]Usepp_2020!AD40</f>
        <v>2199.2504991356368</v>
      </c>
      <c r="AD40" s="89">
        <f>[6]Usepp_2020!AE40</f>
        <v>185.46218894295009</v>
      </c>
      <c r="AE40" s="89">
        <f>[6]Usepp_2020!AF40</f>
        <v>2727.3888296826553</v>
      </c>
      <c r="AF40" s="89">
        <f>[6]Usepp_2020!AG40</f>
        <v>224.71631416052102</v>
      </c>
      <c r="AG40" s="89">
        <f>[6]Usepp_2020!AH40</f>
        <v>1490.011153064381</v>
      </c>
      <c r="AH40" s="89">
        <f>[6]Usepp_2020!AI40</f>
        <v>1029.2375433260675</v>
      </c>
      <c r="AI40" s="89">
        <f>[6]Usepp_2020!AJ40</f>
        <v>185.51047789083333</v>
      </c>
      <c r="AJ40" s="89">
        <f>[6]Usepp_2020!AK40</f>
        <v>789.65450730131147</v>
      </c>
      <c r="AK40" s="89">
        <f>[6]Usepp_2020!AL40</f>
        <v>287.52368071732474</v>
      </c>
      <c r="AL40" s="89">
        <f>[6]Usepp_2020!AM40</f>
        <v>917.58145290508355</v>
      </c>
      <c r="AM40" s="92">
        <f t="shared" si="0"/>
        <v>36195.525250060891</v>
      </c>
      <c r="AN40" s="89">
        <f>[6]Usepp_2020!AO40</f>
        <v>8039.4640981200837</v>
      </c>
      <c r="AO40" s="89">
        <f>[6]Usepp_2020!AP40</f>
        <v>2852.1501910688899</v>
      </c>
      <c r="AP40" s="92">
        <f t="shared" si="1"/>
        <v>10891.614289188974</v>
      </c>
      <c r="AQ40" s="89">
        <f>[6]Usepp_2020!AR40</f>
        <v>0</v>
      </c>
      <c r="AR40" s="89">
        <f>[6]Usepp_2020!AS40</f>
        <v>0</v>
      </c>
      <c r="AS40" s="91">
        <f t="shared" si="2"/>
        <v>0</v>
      </c>
      <c r="AT40" s="89">
        <f>[6]Usepp_2020!AU40</f>
        <v>47757.137396979597</v>
      </c>
      <c r="AU40" s="91">
        <f t="shared" si="3"/>
        <v>58648.751686168573</v>
      </c>
      <c r="AV40" s="83">
        <f t="shared" si="4"/>
        <v>94844.276936229464</v>
      </c>
      <c r="AW40" s="130"/>
      <c r="AY40" s="130"/>
      <c r="AZ40" s="130"/>
      <c r="BA40" s="130"/>
      <c r="BB40" s="130"/>
    </row>
    <row r="41" spans="1:54">
      <c r="A41" s="37" t="s">
        <v>206</v>
      </c>
      <c r="B41" s="23" t="s">
        <v>208</v>
      </c>
      <c r="C41" s="105" t="s">
        <v>207</v>
      </c>
      <c r="D41" s="89">
        <f>[6]Usepp_2020!E41</f>
        <v>0</v>
      </c>
      <c r="E41" s="89">
        <f>[6]Usepp_2020!F41</f>
        <v>0</v>
      </c>
      <c r="F41" s="89">
        <f>[6]Usepp_2020!G41</f>
        <v>0</v>
      </c>
      <c r="G41" s="89">
        <f>[6]Usepp_2020!H41</f>
        <v>0</v>
      </c>
      <c r="H41" s="89">
        <f>[6]Usepp_2020!I41</f>
        <v>0</v>
      </c>
      <c r="I41" s="89">
        <f>[6]Usepp_2020!J41</f>
        <v>0</v>
      </c>
      <c r="J41" s="89">
        <f>[6]Usepp_2020!K41</f>
        <v>0</v>
      </c>
      <c r="K41" s="89">
        <f>[6]Usepp_2020!L41</f>
        <v>0</v>
      </c>
      <c r="L41" s="89">
        <f>[6]Usepp_2020!M41</f>
        <v>0</v>
      </c>
      <c r="M41" s="89">
        <f>[6]Usepp_2020!N41</f>
        <v>0</v>
      </c>
      <c r="N41" s="89">
        <f>[6]Usepp_2020!O41</f>
        <v>0</v>
      </c>
      <c r="O41" s="89">
        <f>[6]Usepp_2020!P41</f>
        <v>0</v>
      </c>
      <c r="P41" s="89">
        <f>[6]Usepp_2020!Q41</f>
        <v>0</v>
      </c>
      <c r="Q41" s="89">
        <f>[6]Usepp_2020!R41</f>
        <v>0</v>
      </c>
      <c r="R41" s="89">
        <f>[6]Usepp_2020!S41</f>
        <v>0</v>
      </c>
      <c r="S41" s="89">
        <f>[6]Usepp_2020!T41</f>
        <v>0</v>
      </c>
      <c r="T41" s="89">
        <f>[6]Usepp_2020!U41</f>
        <v>0</v>
      </c>
      <c r="U41" s="89">
        <f>[6]Usepp_2020!V41</f>
        <v>0</v>
      </c>
      <c r="V41" s="89">
        <f>[6]Usepp_2020!W41</f>
        <v>0</v>
      </c>
      <c r="W41" s="89">
        <f>[6]Usepp_2020!X41</f>
        <v>0</v>
      </c>
      <c r="X41" s="89">
        <f>[6]Usepp_2020!Y41</f>
        <v>0</v>
      </c>
      <c r="Y41" s="89">
        <f>[6]Usepp_2020!Z41</f>
        <v>0</v>
      </c>
      <c r="Z41" s="89">
        <f>[6]Usepp_2020!AA41</f>
        <v>7.3365885047102131</v>
      </c>
      <c r="AA41" s="89">
        <f>[6]Usepp_2020!AB41</f>
        <v>0</v>
      </c>
      <c r="AB41" s="89">
        <f>[6]Usepp_2020!AC41</f>
        <v>0</v>
      </c>
      <c r="AC41" s="89">
        <f>[6]Usepp_2020!AD41</f>
        <v>0</v>
      </c>
      <c r="AD41" s="89">
        <f>[6]Usepp_2020!AE41</f>
        <v>0</v>
      </c>
      <c r="AE41" s="89">
        <f>[6]Usepp_2020!AF41</f>
        <v>0</v>
      </c>
      <c r="AF41" s="89">
        <f>[6]Usepp_2020!AG41</f>
        <v>1.5335404075857527E-2</v>
      </c>
      <c r="AG41" s="89">
        <f>[6]Usepp_2020!AH41</f>
        <v>0</v>
      </c>
      <c r="AH41" s="89">
        <f>[6]Usepp_2020!AI41</f>
        <v>378.60764027497186</v>
      </c>
      <c r="AI41" s="89">
        <f>[6]Usepp_2020!AJ41</f>
        <v>88.966566766606078</v>
      </c>
      <c r="AJ41" s="89">
        <f>[6]Usepp_2020!AK41</f>
        <v>22.56209347741046</v>
      </c>
      <c r="AK41" s="89">
        <f>[6]Usepp_2020!AL41</f>
        <v>15.792209604712061</v>
      </c>
      <c r="AL41" s="89">
        <f>[6]Usepp_2020!AM41</f>
        <v>26.721915329150598</v>
      </c>
      <c r="AM41" s="92">
        <f t="shared" si="0"/>
        <v>540.00234936163724</v>
      </c>
      <c r="AN41" s="89">
        <f>[6]Usepp_2020!AO41</f>
        <v>1002.7597494654087</v>
      </c>
      <c r="AO41" s="89">
        <f>[6]Usepp_2020!AP41</f>
        <v>94629.773427208449</v>
      </c>
      <c r="AP41" s="92">
        <f t="shared" si="1"/>
        <v>95632.533176673853</v>
      </c>
      <c r="AQ41" s="89">
        <f>[6]Usepp_2020!AR41</f>
        <v>0</v>
      </c>
      <c r="AR41" s="89">
        <f>[6]Usepp_2020!AS41</f>
        <v>0</v>
      </c>
      <c r="AS41" s="91">
        <f t="shared" si="2"/>
        <v>0</v>
      </c>
      <c r="AT41" s="89">
        <f>[6]Usepp_2020!AU41</f>
        <v>7478.3755650473458</v>
      </c>
      <c r="AU41" s="91">
        <f t="shared" si="3"/>
        <v>103110.9087417212</v>
      </c>
      <c r="AV41" s="83">
        <f t="shared" si="4"/>
        <v>103650.91109108283</v>
      </c>
      <c r="AW41" s="130"/>
      <c r="AY41" s="130"/>
      <c r="AZ41" s="130"/>
      <c r="BA41" s="130"/>
      <c r="BB41" s="130"/>
    </row>
    <row r="42" spans="1:54">
      <c r="A42" s="37" t="s">
        <v>209</v>
      </c>
      <c r="B42" s="23" t="s">
        <v>211</v>
      </c>
      <c r="C42" s="105" t="s">
        <v>210</v>
      </c>
      <c r="D42" s="89">
        <f>[6]Usepp_2020!E42</f>
        <v>0</v>
      </c>
      <c r="E42" s="89">
        <f>[6]Usepp_2020!F42</f>
        <v>66.341932206370259</v>
      </c>
      <c r="F42" s="89">
        <f>[6]Usepp_2020!G42</f>
        <v>0.79385449027167576</v>
      </c>
      <c r="G42" s="89">
        <f>[6]Usepp_2020!H42</f>
        <v>64.222256252014859</v>
      </c>
      <c r="H42" s="89">
        <f>[6]Usepp_2020!I42</f>
        <v>2.6873150364353553E-2</v>
      </c>
      <c r="I42" s="89">
        <f>[6]Usepp_2020!J42</f>
        <v>0</v>
      </c>
      <c r="J42" s="89">
        <f>[6]Usepp_2020!K42</f>
        <v>1.5851677767890888E-4</v>
      </c>
      <c r="K42" s="89">
        <f>[6]Usepp_2020!L42</f>
        <v>6.1297671203929753E-2</v>
      </c>
      <c r="L42" s="89">
        <f>[6]Usepp_2020!M42</f>
        <v>0.76301060625478578</v>
      </c>
      <c r="M42" s="89">
        <f>[6]Usepp_2020!N42</f>
        <v>0</v>
      </c>
      <c r="N42" s="89">
        <f>[6]Usepp_2020!O42</f>
        <v>15.625444179067138</v>
      </c>
      <c r="O42" s="89">
        <f>[6]Usepp_2020!P42</f>
        <v>1.3485980664363513</v>
      </c>
      <c r="P42" s="89">
        <f>[6]Usepp_2020!Q42</f>
        <v>0</v>
      </c>
      <c r="Q42" s="89">
        <f>[6]Usepp_2020!R42</f>
        <v>1.2825950161156432</v>
      </c>
      <c r="R42" s="89">
        <f>[6]Usepp_2020!S42</f>
        <v>218.55961360564945</v>
      </c>
      <c r="S42" s="89">
        <f>[6]Usepp_2020!T42</f>
        <v>0.5436260899164802</v>
      </c>
      <c r="T42" s="89">
        <f>[6]Usepp_2020!U42</f>
        <v>47.963270557594136</v>
      </c>
      <c r="U42" s="89">
        <f>[6]Usepp_2020!V42</f>
        <v>4.4547008716823111</v>
      </c>
      <c r="V42" s="89">
        <f>[6]Usepp_2020!W42</f>
        <v>173.18331868299956</v>
      </c>
      <c r="W42" s="89">
        <f>[6]Usepp_2020!X42</f>
        <v>53.93750470543948</v>
      </c>
      <c r="X42" s="89">
        <f>[6]Usepp_2020!Y42</f>
        <v>0</v>
      </c>
      <c r="Y42" s="89">
        <f>[6]Usepp_2020!Z42</f>
        <v>15.108351247280083</v>
      </c>
      <c r="Z42" s="89">
        <f>[6]Usepp_2020!AA42</f>
        <v>82.671599439367256</v>
      </c>
      <c r="AA42" s="89">
        <f>[6]Usepp_2020!AB42</f>
        <v>1.3183695697061435</v>
      </c>
      <c r="AB42" s="89">
        <f>[6]Usepp_2020!AC42</f>
        <v>2.0733523935716387</v>
      </c>
      <c r="AC42" s="89">
        <f>[6]Usepp_2020!AD42</f>
        <v>654.88995830906379</v>
      </c>
      <c r="AD42" s="89">
        <f>[6]Usepp_2020!AE42</f>
        <v>2.9167305387648392</v>
      </c>
      <c r="AE42" s="89">
        <f>[6]Usepp_2020!AF42</f>
        <v>318.94912899589542</v>
      </c>
      <c r="AF42" s="89">
        <f>[6]Usepp_2020!AG42</f>
        <v>183.80853516745651</v>
      </c>
      <c r="AG42" s="89">
        <f>[6]Usepp_2020!AH42</f>
        <v>212.13761454807192</v>
      </c>
      <c r="AH42" s="89">
        <f>[6]Usepp_2020!AI42</f>
        <v>1277.6448493087541</v>
      </c>
      <c r="AI42" s="89">
        <f>[6]Usepp_2020!AJ42</f>
        <v>188.50228416165069</v>
      </c>
      <c r="AJ42" s="89">
        <f>[6]Usepp_2020!AK42</f>
        <v>43.609679176065242</v>
      </c>
      <c r="AK42" s="89">
        <f>[6]Usepp_2020!AL42</f>
        <v>177.80511729360427</v>
      </c>
      <c r="AL42" s="89">
        <f>[6]Usepp_2020!AM42</f>
        <v>32.118101796441522</v>
      </c>
      <c r="AM42" s="92">
        <f t="shared" si="0"/>
        <v>3842.661726613851</v>
      </c>
      <c r="AN42" s="89">
        <f>[6]Usepp_2020!AO42</f>
        <v>34620.694201480626</v>
      </c>
      <c r="AO42" s="89">
        <f>[6]Usepp_2020!AP42</f>
        <v>50740.19987459512</v>
      </c>
      <c r="AP42" s="92">
        <f t="shared" si="1"/>
        <v>85360.894076075754</v>
      </c>
      <c r="AQ42" s="89">
        <f>[6]Usepp_2020!AR42</f>
        <v>0</v>
      </c>
      <c r="AR42" s="89">
        <f>[6]Usepp_2020!AS42</f>
        <v>0</v>
      </c>
      <c r="AS42" s="91">
        <f t="shared" si="2"/>
        <v>0</v>
      </c>
      <c r="AT42" s="89">
        <f>[6]Usepp_2020!AU42</f>
        <v>1049.0381455378622</v>
      </c>
      <c r="AU42" s="91">
        <f t="shared" si="3"/>
        <v>86409.932221613621</v>
      </c>
      <c r="AV42" s="83">
        <f t="shared" si="4"/>
        <v>90252.59394822747</v>
      </c>
      <c r="AW42" s="130"/>
      <c r="AY42" s="130"/>
      <c r="AZ42" s="130"/>
      <c r="BA42" s="130"/>
      <c r="BB42" s="130"/>
    </row>
    <row r="43" spans="1:54">
      <c r="A43" s="37" t="s">
        <v>212</v>
      </c>
      <c r="B43" s="23" t="s">
        <v>214</v>
      </c>
      <c r="C43" s="105" t="s">
        <v>213</v>
      </c>
      <c r="D43" s="89">
        <f>[6]Usepp_2020!E43</f>
        <v>0</v>
      </c>
      <c r="E43" s="89">
        <f>[6]Usepp_2020!F43</f>
        <v>18.607596105677114</v>
      </c>
      <c r="F43" s="89">
        <f>[6]Usepp_2020!G43</f>
        <v>0.22269003754752756</v>
      </c>
      <c r="G43" s="89">
        <f>[6]Usepp_2020!H43</f>
        <v>18.084295207866809</v>
      </c>
      <c r="H43" s="89">
        <f>[6]Usepp_2020!I43</f>
        <v>7.3733619099131918E-3</v>
      </c>
      <c r="I43" s="89">
        <f>[6]Usepp_2020!J43</f>
        <v>0</v>
      </c>
      <c r="J43" s="89">
        <f>[6]Usepp_2020!K43</f>
        <v>4.445813443107442E-5</v>
      </c>
      <c r="K43" s="89">
        <f>[6]Usepp_2020!L43</f>
        <v>1.7348405687447502E-2</v>
      </c>
      <c r="L43" s="89">
        <f>[6]Usepp_2020!M43</f>
        <v>0.2214310124512324</v>
      </c>
      <c r="M43" s="89">
        <f>[6]Usepp_2020!N43</f>
        <v>0</v>
      </c>
      <c r="N43" s="89">
        <f>[6]Usepp_2020!O43</f>
        <v>4.3866983869997931</v>
      </c>
      <c r="O43" s="89">
        <f>[6]Usepp_2020!P43</f>
        <v>0.37644251240190207</v>
      </c>
      <c r="P43" s="89">
        <f>[6]Usepp_2020!Q43</f>
        <v>0</v>
      </c>
      <c r="Q43" s="89">
        <f>[6]Usepp_2020!R43</f>
        <v>0.36198811705766415</v>
      </c>
      <c r="R43" s="89">
        <f>[6]Usepp_2020!S43</f>
        <v>61.286987555985249</v>
      </c>
      <c r="S43" s="89">
        <f>[6]Usepp_2020!T43</f>
        <v>0.15228774520330227</v>
      </c>
      <c r="T43" s="89">
        <f>[6]Usepp_2020!U43</f>
        <v>13.499552374203359</v>
      </c>
      <c r="U43" s="89">
        <f>[6]Usepp_2020!V43</f>
        <v>1.2492791830666452</v>
      </c>
      <c r="V43" s="89">
        <f>[6]Usepp_2020!W43</f>
        <v>48.745935736045148</v>
      </c>
      <c r="W43" s="89">
        <f>[6]Usepp_2020!X43</f>
        <v>15.67597888390695</v>
      </c>
      <c r="X43" s="89">
        <f>[6]Usepp_2020!Y43</f>
        <v>0</v>
      </c>
      <c r="Y43" s="89">
        <f>[6]Usepp_2020!Z43</f>
        <v>4.2384529729205678</v>
      </c>
      <c r="Z43" s="89">
        <f>[6]Usepp_2020!AA43</f>
        <v>42.539972847806951</v>
      </c>
      <c r="AA43" s="89">
        <f>[6]Usepp_2020!AB43</f>
        <v>0.36558834031142384</v>
      </c>
      <c r="AB43" s="89">
        <f>[6]Usepp_2020!AC43</f>
        <v>0.68513304761605642</v>
      </c>
      <c r="AC43" s="89">
        <f>[6]Usepp_2020!AD43</f>
        <v>0.31698896590220071</v>
      </c>
      <c r="AD43" s="89">
        <f>[6]Usepp_2020!AE43</f>
        <v>0.79641364965234973</v>
      </c>
      <c r="AE43" s="89">
        <f>[6]Usepp_2020!AF43</f>
        <v>89.440664502816844</v>
      </c>
      <c r="AF43" s="89">
        <f>[6]Usepp_2020!AG43</f>
        <v>51.584603320656051</v>
      </c>
      <c r="AG43" s="89">
        <f>[6]Usepp_2020!AH43</f>
        <v>60.265976408975078</v>
      </c>
      <c r="AH43" s="89">
        <f>[6]Usepp_2020!AI43</f>
        <v>658.43404686969518</v>
      </c>
      <c r="AI43" s="89">
        <f>[6]Usepp_2020!AJ43</f>
        <v>103.85676533580528</v>
      </c>
      <c r="AJ43" s="89">
        <f>[6]Usepp_2020!AK43</f>
        <v>34.314788467710571</v>
      </c>
      <c r="AK43" s="89">
        <f>[6]Usepp_2020!AL43</f>
        <v>157.07454071962425</v>
      </c>
      <c r="AL43" s="89">
        <f>[6]Usepp_2020!AM43</f>
        <v>502.08688234643819</v>
      </c>
      <c r="AM43" s="92">
        <f t="shared" si="0"/>
        <v>1888.8967468800754</v>
      </c>
      <c r="AN43" s="89">
        <f>[6]Usepp_2020!AO43</f>
        <v>47155.267530484161</v>
      </c>
      <c r="AO43" s="89">
        <f>[6]Usepp_2020!AP43</f>
        <v>44679.576156887946</v>
      </c>
      <c r="AP43" s="92">
        <f t="shared" si="1"/>
        <v>91834.843687372108</v>
      </c>
      <c r="AQ43" s="89">
        <f>[6]Usepp_2020!AR43</f>
        <v>0</v>
      </c>
      <c r="AR43" s="89">
        <f>[6]Usepp_2020!AS43</f>
        <v>0</v>
      </c>
      <c r="AS43" s="91">
        <f t="shared" si="2"/>
        <v>0</v>
      </c>
      <c r="AT43" s="89">
        <f>[6]Usepp_2020!AU43</f>
        <v>1094.4502701615456</v>
      </c>
      <c r="AU43" s="91">
        <f t="shared" si="3"/>
        <v>92929.29395753365</v>
      </c>
      <c r="AV43" s="83">
        <f t="shared" si="4"/>
        <v>94818.190704413719</v>
      </c>
      <c r="AW43" s="130"/>
      <c r="AY43" s="130"/>
      <c r="AZ43" s="130"/>
      <c r="BA43" s="130"/>
      <c r="BB43" s="130"/>
    </row>
    <row r="44" spans="1:54" s="25" customFormat="1">
      <c r="A44" s="37" t="s">
        <v>215</v>
      </c>
      <c r="B44" s="23" t="s">
        <v>216</v>
      </c>
      <c r="C44" s="105" t="s">
        <v>64</v>
      </c>
      <c r="D44" s="89">
        <f>[6]Usepp_2020!E44</f>
        <v>0.10807098978088289</v>
      </c>
      <c r="E44" s="89">
        <f>[6]Usepp_2020!F44</f>
        <v>0.19727722583695337</v>
      </c>
      <c r="F44" s="89">
        <f>[6]Usepp_2020!G44</f>
        <v>1.8109874674468326E-2</v>
      </c>
      <c r="G44" s="89">
        <f>[6]Usepp_2020!H44</f>
        <v>0.90807202850987068</v>
      </c>
      <c r="H44" s="89">
        <f>[6]Usepp_2020!I44</f>
        <v>0.12471602854964207</v>
      </c>
      <c r="I44" s="89">
        <f>[6]Usepp_2020!J44</f>
        <v>0</v>
      </c>
      <c r="J44" s="89">
        <f>[6]Usepp_2020!K44</f>
        <v>2.4896514501858686E-6</v>
      </c>
      <c r="K44" s="89">
        <f>[6]Usepp_2020!L44</f>
        <v>2.1103583121634142E-3</v>
      </c>
      <c r="L44" s="89">
        <f>[6]Usepp_2020!M44</f>
        <v>0.17107270385859497</v>
      </c>
      <c r="M44" s="89">
        <f>[6]Usepp_2020!N44</f>
        <v>1.1328378224132635E-4</v>
      </c>
      <c r="N44" s="89">
        <f>[6]Usepp_2020!O44</f>
        <v>0.1188926334909947</v>
      </c>
      <c r="O44" s="89">
        <f>[6]Usepp_2020!P44</f>
        <v>1.2649956400797307E-2</v>
      </c>
      <c r="P44" s="89">
        <f>[6]Usepp_2020!Q44</f>
        <v>3.8676238238527516E-4</v>
      </c>
      <c r="Q44" s="89">
        <f>[6]Usepp_2020!R44</f>
        <v>8.0161950865658763E-3</v>
      </c>
      <c r="R44" s="89">
        <f>[6]Usepp_2020!S44</f>
        <v>1.0775081564289608</v>
      </c>
      <c r="S44" s="89">
        <f>[6]Usepp_2020!T44</f>
        <v>7.3141694328898339E-3</v>
      </c>
      <c r="T44" s="89">
        <f>[6]Usepp_2020!U44</f>
        <v>0.52343735327993102</v>
      </c>
      <c r="U44" s="89">
        <f>[6]Usepp_2020!V44</f>
        <v>3.5867007714103796E-2</v>
      </c>
      <c r="V44" s="89">
        <f>[6]Usepp_2020!W44</f>
        <v>0.50319396271058792</v>
      </c>
      <c r="W44" s="89">
        <f>[6]Usepp_2020!X44</f>
        <v>1.0035473604051657</v>
      </c>
      <c r="X44" s="89">
        <f>[6]Usepp_2020!Y44</f>
        <v>6.2392708334015425E-2</v>
      </c>
      <c r="Y44" s="89">
        <f>[6]Usepp_2020!Z44</f>
        <v>137.13667955832935</v>
      </c>
      <c r="Z44" s="89">
        <f>[6]Usepp_2020!AA44</f>
        <v>27.602185730551227</v>
      </c>
      <c r="AA44" s="89">
        <f>[6]Usepp_2020!AB44</f>
        <v>0.11909588550791102</v>
      </c>
      <c r="AB44" s="89">
        <f>[6]Usepp_2020!AC44</f>
        <v>4.2394666123422103E-2</v>
      </c>
      <c r="AC44" s="89">
        <f>[6]Usepp_2020!AD44</f>
        <v>12.269329608786183</v>
      </c>
      <c r="AD44" s="89">
        <f>[6]Usepp_2020!AE44</f>
        <v>1.151920699281218E-2</v>
      </c>
      <c r="AE44" s="89">
        <f>[6]Usepp_2020!AF44</f>
        <v>1.039525001072017</v>
      </c>
      <c r="AF44" s="89">
        <f>[6]Usepp_2020!AG44</f>
        <v>0.13954283156510155</v>
      </c>
      <c r="AG44" s="89">
        <f>[6]Usepp_2020!AH44</f>
        <v>0.43971744345996477</v>
      </c>
      <c r="AH44" s="89">
        <f>[6]Usepp_2020!AI44</f>
        <v>389.3661085226754</v>
      </c>
      <c r="AI44" s="89">
        <f>[6]Usepp_2020!AJ44</f>
        <v>60.879765162630974</v>
      </c>
      <c r="AJ44" s="89">
        <f>[6]Usepp_2020!AK44</f>
        <v>19.766548548387167</v>
      </c>
      <c r="AK44" s="89">
        <f>[6]Usepp_2020!AL44</f>
        <v>167.1673352275063</v>
      </c>
      <c r="AL44" s="89">
        <f>[6]Usepp_2020!AM44</f>
        <v>8.0763012484263399</v>
      </c>
      <c r="AM44" s="92">
        <f t="shared" si="0"/>
        <v>828.93879989063691</v>
      </c>
      <c r="AN44" s="89">
        <f>[6]Usepp_2020!AO44</f>
        <v>11174.0239780104</v>
      </c>
      <c r="AO44" s="89">
        <f>[6]Usepp_2020!AP44</f>
        <v>4038.5020889893358</v>
      </c>
      <c r="AP44" s="92">
        <f t="shared" si="1"/>
        <v>15212.526066999737</v>
      </c>
      <c r="AQ44" s="89">
        <f>[6]Usepp_2020!AR44</f>
        <v>0</v>
      </c>
      <c r="AR44" s="89">
        <f>[6]Usepp_2020!AS44</f>
        <v>0</v>
      </c>
      <c r="AS44" s="91">
        <f t="shared" si="2"/>
        <v>0</v>
      </c>
      <c r="AT44" s="89">
        <f>[6]Usepp_2020!AU44</f>
        <v>9218.1040453628339</v>
      </c>
      <c r="AU44" s="91">
        <f t="shared" si="3"/>
        <v>24430.630112362571</v>
      </c>
      <c r="AV44" s="83">
        <f t="shared" si="4"/>
        <v>25259.568912253209</v>
      </c>
      <c r="AW44" s="130"/>
      <c r="AX44" s="84"/>
      <c r="AY44" s="130"/>
      <c r="AZ44" s="130"/>
      <c r="BA44" s="130"/>
      <c r="BB44" s="130"/>
    </row>
    <row r="45" spans="1:54" s="25" customFormat="1">
      <c r="A45" s="37" t="s">
        <v>217</v>
      </c>
      <c r="B45" s="23" t="s">
        <v>218</v>
      </c>
      <c r="C45" s="105" t="s">
        <v>65</v>
      </c>
      <c r="D45" s="89">
        <f>[6]Usepp_2020!E45</f>
        <v>0</v>
      </c>
      <c r="E45" s="89">
        <f>[6]Usepp_2020!F45</f>
        <v>9.2208350621876031E-2</v>
      </c>
      <c r="F45" s="89">
        <f>[6]Usepp_2020!G45</f>
        <v>137.68974315305417</v>
      </c>
      <c r="G45" s="89">
        <f>[6]Usepp_2020!H45</f>
        <v>238.86334928199818</v>
      </c>
      <c r="H45" s="89">
        <f>[6]Usepp_2020!I45</f>
        <v>9.7538395948798939E-3</v>
      </c>
      <c r="I45" s="89">
        <f>[6]Usepp_2020!J45</f>
        <v>0</v>
      </c>
      <c r="J45" s="89">
        <f>[6]Usepp_2020!K45</f>
        <v>1.2193252872169159E-4</v>
      </c>
      <c r="K45" s="89">
        <f>[6]Usepp_2020!L45</f>
        <v>4.928062891801515E-2</v>
      </c>
      <c r="L45" s="89">
        <f>[6]Usepp_2020!M45</f>
        <v>0.20338831940661597</v>
      </c>
      <c r="M45" s="89">
        <f>[6]Usepp_2020!N45</f>
        <v>0</v>
      </c>
      <c r="N45" s="89">
        <f>[6]Usepp_2020!O45</f>
        <v>42.456408876114622</v>
      </c>
      <c r="O45" s="89">
        <f>[6]Usepp_2020!P45</f>
        <v>8.2308297068146519E-2</v>
      </c>
      <c r="P45" s="89">
        <f>[6]Usepp_2020!Q45</f>
        <v>0</v>
      </c>
      <c r="Q45" s="89">
        <f>[6]Usepp_2020!R45</f>
        <v>0.11926793784150386</v>
      </c>
      <c r="R45" s="89">
        <f>[6]Usepp_2020!S45</f>
        <v>33.256445895827511</v>
      </c>
      <c r="S45" s="89">
        <f>[6]Usepp_2020!T45</f>
        <v>2.7329270642968556E-2</v>
      </c>
      <c r="T45" s="89">
        <f>[6]Usepp_2020!U45</f>
        <v>2099.9862868922332</v>
      </c>
      <c r="U45" s="89">
        <f>[6]Usepp_2020!V45</f>
        <v>217.83695540732717</v>
      </c>
      <c r="V45" s="89">
        <f>[6]Usepp_2020!W45</f>
        <v>0.32829157786357344</v>
      </c>
      <c r="W45" s="89">
        <f>[6]Usepp_2020!X45</f>
        <v>1.316552340402704</v>
      </c>
      <c r="X45" s="89">
        <f>[6]Usepp_2020!Y45</f>
        <v>0</v>
      </c>
      <c r="Y45" s="89">
        <f>[6]Usepp_2020!Z45</f>
        <v>147.19991834269686</v>
      </c>
      <c r="Z45" s="89">
        <f>[6]Usepp_2020!AA45</f>
        <v>1.4186767735311188</v>
      </c>
      <c r="AA45" s="89">
        <f>[6]Usepp_2020!AB45</f>
        <v>0.34380950350508671</v>
      </c>
      <c r="AB45" s="89">
        <f>[6]Usepp_2020!AC45</f>
        <v>53.709138280326322</v>
      </c>
      <c r="AC45" s="89">
        <f>[6]Usepp_2020!AD45</f>
        <v>40.787098697143001</v>
      </c>
      <c r="AD45" s="89">
        <f>[6]Usepp_2020!AE45</f>
        <v>3.2701497340737795</v>
      </c>
      <c r="AE45" s="89">
        <f>[6]Usepp_2020!AF45</f>
        <v>2.1389712802486072</v>
      </c>
      <c r="AF45" s="89">
        <f>[6]Usepp_2020!AG45</f>
        <v>1.2341346942879621</v>
      </c>
      <c r="AG45" s="89">
        <f>[6]Usepp_2020!AH45</f>
        <v>2.7691312540044386</v>
      </c>
      <c r="AH45" s="89">
        <f>[6]Usepp_2020!AI45</f>
        <v>4578.7435513369119</v>
      </c>
      <c r="AI45" s="89">
        <f>[6]Usepp_2020!AJ45</f>
        <v>28.141288700549925</v>
      </c>
      <c r="AJ45" s="89">
        <f>[6]Usepp_2020!AK45</f>
        <v>14.147756729785245</v>
      </c>
      <c r="AK45" s="89">
        <f>[6]Usepp_2020!AL45</f>
        <v>3.3617116719176114</v>
      </c>
      <c r="AL45" s="89">
        <f>[6]Usepp_2020!AM45</f>
        <v>14.282827821007176</v>
      </c>
      <c r="AM45" s="92">
        <f t="shared" si="0"/>
        <v>7663.8658568214332</v>
      </c>
      <c r="AN45" s="89">
        <f>[6]Usepp_2020!AO45</f>
        <v>33889.770140505199</v>
      </c>
      <c r="AO45" s="89">
        <f>[6]Usepp_2020!AP45</f>
        <v>6409.7139330375057</v>
      </c>
      <c r="AP45" s="92">
        <f t="shared" si="1"/>
        <v>40299.484073542706</v>
      </c>
      <c r="AQ45" s="89">
        <f>[6]Usepp_2020!AR45</f>
        <v>0</v>
      </c>
      <c r="AR45" s="89">
        <f>[6]Usepp_2020!AS45</f>
        <v>0</v>
      </c>
      <c r="AS45" s="91">
        <f t="shared" si="2"/>
        <v>0</v>
      </c>
      <c r="AT45" s="89">
        <f>[6]Usepp_2020!AU45</f>
        <v>5346.1694715305848</v>
      </c>
      <c r="AU45" s="91">
        <f t="shared" si="3"/>
        <v>45645.653545073292</v>
      </c>
      <c r="AV45" s="83">
        <f t="shared" si="4"/>
        <v>53309.519401894722</v>
      </c>
      <c r="AW45" s="130"/>
      <c r="AX45" s="84"/>
      <c r="AY45" s="130"/>
      <c r="AZ45" s="130"/>
      <c r="BA45" s="130"/>
      <c r="BB45" s="130"/>
    </row>
    <row r="46" spans="1:54" s="25" customFormat="1" ht="15" thickBot="1">
      <c r="A46" s="116" t="s">
        <v>219</v>
      </c>
      <c r="B46" s="117" t="s">
        <v>280</v>
      </c>
      <c r="C46" s="116" t="s">
        <v>242</v>
      </c>
      <c r="D46" s="96">
        <f>SUM(D11:D45)</f>
        <v>123810.61439499118</v>
      </c>
      <c r="E46" s="75">
        <f t="shared" ref="E46:AV46" si="5">SUM(E11:E45)</f>
        <v>22212.833666422168</v>
      </c>
      <c r="F46" s="75">
        <f t="shared" si="5"/>
        <v>39575.833060333956</v>
      </c>
      <c r="G46" s="75">
        <f>SUM(G11:G45)</f>
        <v>21649.935994058254</v>
      </c>
      <c r="H46" s="75">
        <f t="shared" si="5"/>
        <v>15188.308412532868</v>
      </c>
      <c r="I46" s="75">
        <f t="shared" si="5"/>
        <v>1862.1450397078843</v>
      </c>
      <c r="J46" s="75">
        <f t="shared" si="5"/>
        <v>6550.6280860117349</v>
      </c>
      <c r="K46" s="75">
        <f t="shared" si="5"/>
        <v>35706.497354488194</v>
      </c>
      <c r="L46" s="75">
        <f t="shared" si="5"/>
        <v>40326.315226710642</v>
      </c>
      <c r="M46" s="75">
        <f t="shared" si="5"/>
        <v>3251.3490497778853</v>
      </c>
      <c r="N46" s="75">
        <f t="shared" si="5"/>
        <v>13041.400344372552</v>
      </c>
      <c r="O46" s="75">
        <f t="shared" si="5"/>
        <v>13478.923202603211</v>
      </c>
      <c r="P46" s="75">
        <f t="shared" si="5"/>
        <v>4042.9640910539201</v>
      </c>
      <c r="Q46" s="75">
        <f t="shared" si="5"/>
        <v>14111.325111329466</v>
      </c>
      <c r="R46" s="75">
        <f t="shared" si="5"/>
        <v>287386.39334822004</v>
      </c>
      <c r="S46" s="75">
        <f t="shared" si="5"/>
        <v>5325.1146774888548</v>
      </c>
      <c r="T46" s="75">
        <f t="shared" si="5"/>
        <v>54381.956469255812</v>
      </c>
      <c r="U46" s="75">
        <f t="shared" si="5"/>
        <v>24041.859149837768</v>
      </c>
      <c r="V46" s="75">
        <f t="shared" si="5"/>
        <v>34263.599893475381</v>
      </c>
      <c r="W46" s="75">
        <f t="shared" si="5"/>
        <v>14846.163523260675</v>
      </c>
      <c r="X46" s="75">
        <f t="shared" si="5"/>
        <v>3511.4507253811471</v>
      </c>
      <c r="Y46" s="75">
        <f t="shared" si="5"/>
        <v>35118.946430768126</v>
      </c>
      <c r="Z46" s="75">
        <f t="shared" si="5"/>
        <v>11061.89252584765</v>
      </c>
      <c r="AA46" s="75">
        <f t="shared" si="5"/>
        <v>46691.14043725899</v>
      </c>
      <c r="AB46" s="75">
        <f t="shared" si="5"/>
        <v>10791.010441448811</v>
      </c>
      <c r="AC46" s="75">
        <f t="shared" si="5"/>
        <v>27285.126290654036</v>
      </c>
      <c r="AD46" s="75">
        <f t="shared" si="5"/>
        <v>20995.296715567878</v>
      </c>
      <c r="AE46" s="75">
        <f t="shared" si="5"/>
        <v>37512.243615423577</v>
      </c>
      <c r="AF46" s="75">
        <f t="shared" si="5"/>
        <v>9425.2526537133181</v>
      </c>
      <c r="AG46" s="75">
        <f t="shared" si="5"/>
        <v>30709.097084971116</v>
      </c>
      <c r="AH46" s="75">
        <f t="shared" si="5"/>
        <v>27042.289007618783</v>
      </c>
      <c r="AI46" s="75">
        <f t="shared" si="5"/>
        <v>14623.580099807044</v>
      </c>
      <c r="AJ46" s="75">
        <f t="shared" si="5"/>
        <v>26995.586514752526</v>
      </c>
      <c r="AK46" s="75">
        <f t="shared" si="5"/>
        <v>7900.237734997394</v>
      </c>
      <c r="AL46" s="97">
        <f t="shared" si="5"/>
        <v>18200.318068070559</v>
      </c>
      <c r="AM46" s="91">
        <f t="shared" si="5"/>
        <v>1102917.6284422134</v>
      </c>
      <c r="AN46" s="110">
        <f>SUM(AN11:AN45)</f>
        <v>1302353.3719815144</v>
      </c>
      <c r="AO46" s="110">
        <f>SUM(AO11:AO45)</f>
        <v>206192.22875773555</v>
      </c>
      <c r="AP46" s="114">
        <f t="shared" si="5"/>
        <v>1508545.6007392497</v>
      </c>
      <c r="AQ46" s="110">
        <f t="shared" si="5"/>
        <v>373134.91637816053</v>
      </c>
      <c r="AR46" s="111">
        <f t="shared" si="5"/>
        <v>4787.7038609350375</v>
      </c>
      <c r="AS46" s="114">
        <f t="shared" si="5"/>
        <v>377922.62023909559</v>
      </c>
      <c r="AT46" s="112">
        <f t="shared" si="5"/>
        <v>373271.86867333559</v>
      </c>
      <c r="AU46" s="115">
        <f t="shared" si="5"/>
        <v>2259740.0896516806</v>
      </c>
      <c r="AV46" s="98">
        <f t="shared" si="5"/>
        <v>3362657.7180938944</v>
      </c>
      <c r="AW46" s="130"/>
      <c r="AX46" s="84"/>
      <c r="AY46" s="130"/>
      <c r="AZ46" s="130"/>
      <c r="BA46" s="130"/>
      <c r="BB46" s="130"/>
    </row>
    <row r="47" spans="1:54" s="25" customFormat="1" ht="15" thickBot="1">
      <c r="A47" s="58" t="s">
        <v>243</v>
      </c>
      <c r="B47" s="27" t="s">
        <v>245</v>
      </c>
      <c r="C47" s="27" t="s">
        <v>244</v>
      </c>
      <c r="D47" s="90">
        <f>sup20pp!D46-use20pp!D46</f>
        <v>316722.2923534991</v>
      </c>
      <c r="E47" s="90">
        <f>sup20pp!E46-use20pp!E46</f>
        <v>34371.482510910311</v>
      </c>
      <c r="F47" s="90">
        <f>sup20pp!F46-use20pp!F46</f>
        <v>15102.472627235082</v>
      </c>
      <c r="G47" s="90">
        <f>sup20pp!G46-use20pp!G46</f>
        <v>33865.889419287589</v>
      </c>
      <c r="H47" s="90">
        <f>sup20pp!H46-use20pp!H46</f>
        <v>10186.927322442483</v>
      </c>
      <c r="I47" s="90">
        <f>sup20pp!I46-use20pp!I46</f>
        <v>607.8554261497693</v>
      </c>
      <c r="J47" s="90">
        <f>sup20pp!J46-use20pp!J46</f>
        <v>3385.3523235653756</v>
      </c>
      <c r="K47" s="90">
        <f>sup20pp!K46-use20pp!K46</f>
        <v>14269.658237268726</v>
      </c>
      <c r="L47" s="90">
        <f>sup20pp!L46-use20pp!L46</f>
        <v>13966.016399105472</v>
      </c>
      <c r="M47" s="90">
        <f>sup20pp!M46-use20pp!M46</f>
        <v>3140.8318300809847</v>
      </c>
      <c r="N47" s="90">
        <f>sup20pp!N46-use20pp!N46</f>
        <v>6891.4489241702067</v>
      </c>
      <c r="O47" s="90">
        <f>sup20pp!O46-use20pp!O46</f>
        <v>34146.887498070922</v>
      </c>
      <c r="P47" s="90">
        <f>sup20pp!P46-use20pp!P46</f>
        <v>8157.5302789415964</v>
      </c>
      <c r="Q47" s="90">
        <f>sup20pp!Q46-use20pp!Q46</f>
        <v>6239.3339813593575</v>
      </c>
      <c r="R47" s="90">
        <f>sup20pp!R46-use20pp!R46</f>
        <v>147041.33259980741</v>
      </c>
      <c r="S47" s="90">
        <f>sup20pp!S46-use20pp!S46</f>
        <v>9650.0922887255747</v>
      </c>
      <c r="T47" s="90">
        <f>sup20pp!T46-use20pp!T46</f>
        <v>117558.00348272751</v>
      </c>
      <c r="U47" s="90">
        <f>sup20pp!U46-use20pp!U46</f>
        <v>59615.158888252714</v>
      </c>
      <c r="V47" s="90">
        <f>sup20pp!V46-use20pp!V46</f>
        <v>23708.937350324544</v>
      </c>
      <c r="W47" s="90">
        <f>sup20pp!W46-use20pp!W46</f>
        <v>16455.350823524106</v>
      </c>
      <c r="X47" s="90">
        <f>sup20pp!X46-use20pp!X46</f>
        <v>6105.5557719775798</v>
      </c>
      <c r="Y47" s="90">
        <f>sup20pp!Y46-use20pp!Y46</f>
        <v>34462.08675553112</v>
      </c>
      <c r="Z47" s="90">
        <f>sup20pp!Z46-use20pp!Z46</f>
        <v>13030.545908928338</v>
      </c>
      <c r="AA47" s="90">
        <f>sup20pp!AA46-use20pp!AA46</f>
        <v>22760.141875279674</v>
      </c>
      <c r="AB47" s="90">
        <f>sup20pp!AB46-use20pp!AB46</f>
        <v>14086.350946995548</v>
      </c>
      <c r="AC47" s="90">
        <f>sup20pp!AC46-use20pp!AC46</f>
        <v>34220.489167948566</v>
      </c>
      <c r="AD47" s="90">
        <f>sup20pp!AD46-use20pp!AD46</f>
        <v>99748.927441710068</v>
      </c>
      <c r="AE47" s="90">
        <f>sup20pp!AE46-use20pp!AE46</f>
        <v>37788.883160734069</v>
      </c>
      <c r="AF47" s="90">
        <f>sup20pp!AF46-use20pp!AF46</f>
        <v>10774.153398596083</v>
      </c>
      <c r="AG47" s="90">
        <f>sup20pp!AG46-use20pp!AG46</f>
        <v>56679.980993009129</v>
      </c>
      <c r="AH47" s="90">
        <f>sup20pp!AH46-use20pp!AH46</f>
        <v>75482.356851217861</v>
      </c>
      <c r="AI47" s="90">
        <f>sup20pp!AI46-use20pp!AI46</f>
        <v>71614.369176757333</v>
      </c>
      <c r="AJ47" s="90">
        <f>sup20pp!AJ46-use20pp!AJ46</f>
        <v>55164.979859026651</v>
      </c>
      <c r="AK47" s="90">
        <f>sup20pp!AK46-use20pp!AK46</f>
        <v>8380.68399165552</v>
      </c>
      <c r="AL47" s="90">
        <f>sup20pp!AL46-use20pp!AL46</f>
        <v>29208.421676496724</v>
      </c>
      <c r="AM47" s="113">
        <f>SUM(D47:AL47)</f>
        <v>1444590.781541313</v>
      </c>
      <c r="AN47" s="99"/>
      <c r="AO47" s="100"/>
      <c r="AP47" s="100"/>
      <c r="AQ47" s="100"/>
      <c r="AR47" s="100"/>
      <c r="AS47" s="100"/>
      <c r="AT47" s="100"/>
      <c r="AU47" s="100"/>
      <c r="AV47" s="101"/>
      <c r="AW47" s="130"/>
      <c r="AX47" s="84"/>
      <c r="AY47" s="130"/>
      <c r="AZ47" s="130"/>
      <c r="BA47" s="130"/>
      <c r="BB47" s="130"/>
    </row>
    <row r="48" spans="1:54" s="25" customFormat="1">
      <c r="A48" s="28"/>
      <c r="B48" s="28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X48" s="86"/>
    </row>
    <row r="49" spans="1:50" s="25" customFormat="1">
      <c r="A49" s="28"/>
      <c r="B49" s="28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6"/>
      <c r="AN49" s="41"/>
      <c r="AO49" s="102"/>
      <c r="AT49" s="87"/>
      <c r="AX49" s="86"/>
    </row>
    <row r="50" spans="1:50" s="25" customFormat="1">
      <c r="A50" s="28"/>
      <c r="B50" s="28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X50" s="86"/>
    </row>
    <row r="51" spans="1:50" s="25" customFormat="1">
      <c r="A51" s="28"/>
      <c r="B51" s="28"/>
      <c r="C51" s="28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</row>
    <row r="52" spans="1:50" s="25" customFormat="1">
      <c r="A52" s="28"/>
      <c r="B52" s="28"/>
      <c r="C52" s="28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22"/>
      <c r="AO52" s="122"/>
      <c r="AP52" s="118"/>
      <c r="AQ52" s="118"/>
      <c r="AR52" s="118"/>
      <c r="AS52" s="118"/>
      <c r="AT52" s="118"/>
      <c r="AU52" s="118"/>
      <c r="AV52" s="118"/>
      <c r="AX52" s="86"/>
    </row>
    <row r="53" spans="1:50" s="25" customFormat="1">
      <c r="A53" s="28"/>
      <c r="B53" s="28"/>
      <c r="C53" s="28"/>
      <c r="AV53" s="102"/>
      <c r="AX53" s="86"/>
    </row>
    <row r="54" spans="1:50" s="25" customFormat="1">
      <c r="A54" s="28"/>
      <c r="B54" s="28"/>
      <c r="C54" s="28"/>
      <c r="AX54" s="86"/>
    </row>
    <row r="55" spans="1:50" s="25" customFormat="1">
      <c r="A55" s="28"/>
      <c r="B55" s="28"/>
      <c r="C55" s="28"/>
      <c r="AD55" s="41"/>
      <c r="AM55" s="87"/>
      <c r="AN55" s="119"/>
      <c r="AO55" s="87"/>
      <c r="AP55" s="119"/>
      <c r="AQ55" s="119"/>
      <c r="AR55" s="119"/>
      <c r="AS55" s="119"/>
      <c r="AT55" s="119"/>
      <c r="AU55" s="119"/>
      <c r="AV55" s="119"/>
      <c r="AX55" s="86"/>
    </row>
    <row r="56" spans="1:50" s="25" customFormat="1">
      <c r="A56" s="28"/>
      <c r="B56" s="28"/>
      <c r="C56" s="28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X56" s="86"/>
    </row>
    <row r="57" spans="1:50" s="25" customFormat="1">
      <c r="A57" s="28"/>
      <c r="B57" s="28"/>
      <c r="C57" s="28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X57" s="86"/>
    </row>
    <row r="58" spans="1:50" s="25" customFormat="1">
      <c r="A58" s="28"/>
      <c r="B58" s="28"/>
      <c r="C58" s="28"/>
      <c r="AD58" s="41"/>
      <c r="AM58" s="102"/>
      <c r="AN58" s="87"/>
      <c r="AO58" s="87"/>
      <c r="AP58" s="87"/>
      <c r="AQ58" s="87"/>
      <c r="AR58" s="87"/>
      <c r="AS58" s="87"/>
      <c r="AT58" s="87"/>
      <c r="AX58" s="86"/>
    </row>
    <row r="59" spans="1:50" s="25" customFormat="1">
      <c r="A59" s="28"/>
      <c r="B59" s="28"/>
      <c r="C59" s="28"/>
      <c r="AD59" s="41"/>
      <c r="AM59" s="102"/>
      <c r="AX59" s="86"/>
    </row>
    <row r="60" spans="1:50" s="25" customFormat="1">
      <c r="A60" s="28"/>
      <c r="B60" s="28"/>
      <c r="C60" s="28"/>
      <c r="AD60" s="41"/>
      <c r="AM60" s="102"/>
      <c r="AX60" s="86"/>
    </row>
    <row r="61" spans="1:50" s="25" customFormat="1">
      <c r="A61" s="28"/>
      <c r="B61" s="28"/>
      <c r="C61" s="28"/>
      <c r="AD61" s="41"/>
      <c r="AX61" s="86"/>
    </row>
    <row r="62" spans="1:50" s="25" customFormat="1">
      <c r="A62" s="28"/>
      <c r="B62" s="28"/>
      <c r="C62" s="28"/>
      <c r="AD62" s="41"/>
      <c r="AX62" s="86"/>
    </row>
    <row r="63" spans="1:50" s="25" customFormat="1">
      <c r="A63" s="28"/>
      <c r="B63" s="28"/>
      <c r="C63" s="28"/>
      <c r="AD63" s="41"/>
      <c r="AX63" s="86"/>
    </row>
    <row r="64" spans="1:50" s="25" customFormat="1">
      <c r="A64" s="28"/>
      <c r="B64" s="28"/>
      <c r="C64" s="28"/>
      <c r="AD64" s="41"/>
      <c r="AX64" s="86"/>
    </row>
    <row r="65" spans="1:50" s="25" customFormat="1">
      <c r="A65" s="28"/>
      <c r="B65" s="28"/>
      <c r="C65" s="28"/>
      <c r="AD65" s="41"/>
      <c r="AX65" s="86"/>
    </row>
    <row r="66" spans="1:50" s="25" customFormat="1">
      <c r="A66" s="28"/>
      <c r="B66" s="28"/>
      <c r="C66" s="28"/>
      <c r="AD66" s="41"/>
      <c r="AX66" s="86"/>
    </row>
    <row r="67" spans="1:50" s="25" customFormat="1">
      <c r="A67" s="28"/>
      <c r="B67" s="28"/>
      <c r="C67" s="28"/>
      <c r="AD67" s="41"/>
      <c r="AX67" s="86"/>
    </row>
    <row r="68" spans="1:50" s="25" customFormat="1">
      <c r="A68" s="28"/>
      <c r="B68" s="28"/>
      <c r="C68" s="28"/>
      <c r="AD68" s="41"/>
      <c r="AX68" s="86"/>
    </row>
    <row r="69" spans="1:50" s="25" customFormat="1">
      <c r="A69" s="28"/>
      <c r="B69" s="28"/>
      <c r="C69" s="28"/>
      <c r="AD69" s="41"/>
      <c r="AX69" s="86"/>
    </row>
    <row r="70" spans="1:50" s="25" customFormat="1">
      <c r="A70" s="28"/>
      <c r="B70" s="28"/>
      <c r="C70" s="28"/>
      <c r="AD70" s="41"/>
      <c r="AX70" s="86"/>
    </row>
    <row r="71" spans="1:50" s="25" customFormat="1">
      <c r="A71" s="28"/>
      <c r="B71" s="28"/>
      <c r="C71" s="28"/>
      <c r="AD71" s="41"/>
      <c r="AX71" s="86"/>
    </row>
    <row r="72" spans="1:50" s="25" customFormat="1">
      <c r="A72" s="28"/>
      <c r="B72" s="28"/>
      <c r="C72" s="28"/>
      <c r="AD72" s="41"/>
      <c r="AX72" s="86"/>
    </row>
    <row r="73" spans="1:50" s="25" customFormat="1">
      <c r="A73" s="28"/>
      <c r="B73" s="28"/>
      <c r="C73" s="28"/>
      <c r="AD73" s="41"/>
      <c r="AX73" s="86"/>
    </row>
    <row r="74" spans="1:50" s="25" customFormat="1">
      <c r="A74" s="28"/>
      <c r="B74" s="28"/>
      <c r="C74" s="28"/>
      <c r="AD74" s="41"/>
      <c r="AX74" s="86"/>
    </row>
    <row r="75" spans="1:50" s="25" customFormat="1">
      <c r="A75" s="28"/>
      <c r="B75" s="28"/>
      <c r="C75" s="28"/>
      <c r="AD75" s="41"/>
      <c r="AX75" s="86"/>
    </row>
    <row r="76" spans="1:50" s="25" customFormat="1">
      <c r="A76" s="28"/>
      <c r="B76" s="28"/>
      <c r="C76" s="28"/>
      <c r="AD76" s="41"/>
      <c r="AX76" s="86"/>
    </row>
    <row r="77" spans="1:50" s="25" customFormat="1">
      <c r="A77" s="28"/>
      <c r="B77" s="28"/>
      <c r="C77" s="28"/>
      <c r="AD77" s="41"/>
      <c r="AX77" s="86"/>
    </row>
    <row r="78" spans="1:50" s="25" customFormat="1">
      <c r="A78" s="28"/>
      <c r="B78" s="28"/>
      <c r="C78" s="28"/>
      <c r="AD78" s="41"/>
      <c r="AX78" s="86"/>
    </row>
    <row r="79" spans="1:50" s="25" customFormat="1">
      <c r="A79" s="28"/>
      <c r="B79" s="28"/>
      <c r="C79" s="28"/>
      <c r="AD79" s="41"/>
      <c r="AX79" s="86"/>
    </row>
    <row r="80" spans="1:50" s="25" customFormat="1">
      <c r="A80" s="28"/>
      <c r="B80" s="28"/>
      <c r="C80" s="28"/>
      <c r="AD80" s="41"/>
      <c r="AX80" s="86"/>
    </row>
    <row r="81" spans="1:50" s="25" customFormat="1">
      <c r="A81" s="28"/>
      <c r="B81" s="28"/>
      <c r="C81" s="28"/>
      <c r="AD81" s="41"/>
      <c r="AX81" s="86"/>
    </row>
    <row r="82" spans="1:50" s="25" customFormat="1">
      <c r="A82" s="28"/>
      <c r="B82" s="28"/>
      <c r="C82" s="28"/>
      <c r="AD82" s="41"/>
      <c r="AX82" s="86"/>
    </row>
    <row r="83" spans="1:50" s="25" customFormat="1">
      <c r="A83" s="28"/>
      <c r="B83" s="28"/>
      <c r="C83" s="28"/>
      <c r="AD83" s="41"/>
      <c r="AX83" s="86"/>
    </row>
    <row r="84" spans="1:50" s="25" customFormat="1">
      <c r="A84" s="28"/>
      <c r="B84" s="28"/>
      <c r="C84" s="28"/>
      <c r="AD84" s="41"/>
      <c r="AX84" s="86"/>
    </row>
    <row r="85" spans="1:50" s="25" customFormat="1">
      <c r="A85" s="28"/>
      <c r="B85" s="28"/>
      <c r="C85" s="28"/>
      <c r="AX85" s="86"/>
    </row>
    <row r="86" spans="1:50" s="25" customFormat="1">
      <c r="A86" s="28"/>
      <c r="B86" s="28"/>
      <c r="C86" s="28"/>
      <c r="AX86" s="86"/>
    </row>
    <row r="87" spans="1:50" s="25" customFormat="1">
      <c r="A87" s="28"/>
      <c r="B87" s="28"/>
      <c r="C87" s="28"/>
      <c r="AX87" s="86"/>
    </row>
    <row r="88" spans="1:50" s="25" customFormat="1">
      <c r="A88" s="28"/>
      <c r="B88" s="28"/>
      <c r="C88" s="28"/>
      <c r="AX88" s="86"/>
    </row>
    <row r="89" spans="1:50" s="25" customFormat="1">
      <c r="A89" s="28"/>
      <c r="B89" s="28"/>
      <c r="C89" s="28"/>
      <c r="AX89" s="86"/>
    </row>
    <row r="90" spans="1:50" s="25" customFormat="1">
      <c r="A90" s="28"/>
      <c r="B90" s="28"/>
      <c r="C90" s="28"/>
      <c r="AX90" s="86"/>
    </row>
    <row r="91" spans="1:50" s="25" customFormat="1">
      <c r="A91" s="28"/>
      <c r="B91" s="28"/>
      <c r="C91" s="28"/>
      <c r="AX91" s="86"/>
    </row>
    <row r="92" spans="1:50" s="25" customFormat="1">
      <c r="A92" s="28"/>
      <c r="B92" s="28"/>
      <c r="C92" s="28"/>
      <c r="AX92" s="86"/>
    </row>
    <row r="93" spans="1:50" s="25" customFormat="1">
      <c r="A93" s="28"/>
      <c r="B93" s="28"/>
      <c r="C93" s="28"/>
      <c r="AX93" s="86"/>
    </row>
    <row r="94" spans="1:50" s="25" customFormat="1">
      <c r="A94" s="28"/>
      <c r="B94" s="28"/>
      <c r="C94" s="28"/>
      <c r="AX94" s="86"/>
    </row>
    <row r="95" spans="1:50" s="25" customFormat="1">
      <c r="A95" s="28"/>
      <c r="B95" s="28"/>
      <c r="C95" s="28"/>
      <c r="AX95" s="86"/>
    </row>
    <row r="96" spans="1:50" s="25" customFormat="1">
      <c r="A96" s="28"/>
      <c r="B96" s="28"/>
      <c r="C96" s="28"/>
      <c r="AX96" s="86"/>
    </row>
    <row r="97" spans="1:50" s="25" customFormat="1">
      <c r="A97" s="28"/>
      <c r="B97" s="28"/>
      <c r="C97" s="28"/>
      <c r="AX97" s="86"/>
    </row>
    <row r="98" spans="1:50" s="25" customFormat="1">
      <c r="A98" s="28"/>
      <c r="B98" s="28"/>
      <c r="C98" s="28"/>
      <c r="AX98" s="86"/>
    </row>
    <row r="99" spans="1:50" s="25" customFormat="1">
      <c r="A99" s="28"/>
      <c r="B99" s="28"/>
      <c r="C99" s="28"/>
      <c r="AX99" s="86"/>
    </row>
    <row r="100" spans="1:50" s="25" customFormat="1">
      <c r="A100" s="28"/>
      <c r="B100" s="28"/>
      <c r="C100" s="28"/>
      <c r="AX100" s="86"/>
    </row>
    <row r="101" spans="1:50" s="25" customFormat="1">
      <c r="A101" s="28"/>
      <c r="B101" s="28"/>
      <c r="C101" s="28"/>
      <c r="AX101" s="86"/>
    </row>
    <row r="102" spans="1:50" s="25" customFormat="1">
      <c r="A102" s="28"/>
      <c r="B102" s="28"/>
      <c r="C102" s="28"/>
      <c r="AX102" s="86"/>
    </row>
    <row r="103" spans="1:50" s="25" customFormat="1">
      <c r="A103" s="28"/>
      <c r="B103" s="28"/>
      <c r="C103" s="28"/>
      <c r="AX103" s="86"/>
    </row>
    <row r="104" spans="1:50" s="25" customFormat="1">
      <c r="A104" s="28"/>
      <c r="B104" s="28"/>
      <c r="C104" s="28"/>
      <c r="AX104" s="86"/>
    </row>
    <row r="105" spans="1:50" s="25" customFormat="1">
      <c r="A105" s="28"/>
      <c r="B105" s="28"/>
      <c r="C105" s="28"/>
      <c r="AX105" s="86"/>
    </row>
    <row r="106" spans="1:50" s="25" customFormat="1">
      <c r="A106" s="28"/>
      <c r="B106" s="28"/>
      <c r="C106" s="28"/>
      <c r="AX106" s="86"/>
    </row>
    <row r="107" spans="1:50" s="25" customFormat="1">
      <c r="A107" s="28"/>
      <c r="B107" s="28"/>
      <c r="C107" s="28"/>
      <c r="AX107" s="86"/>
    </row>
    <row r="108" spans="1:50" s="25" customFormat="1">
      <c r="A108" s="28"/>
      <c r="B108" s="28"/>
      <c r="C108" s="28"/>
      <c r="AX108" s="86"/>
    </row>
    <row r="109" spans="1:50" s="25" customFormat="1">
      <c r="A109" s="28"/>
      <c r="B109" s="28"/>
      <c r="C109" s="28"/>
      <c r="AX109" s="86"/>
    </row>
    <row r="110" spans="1:50" s="25" customFormat="1">
      <c r="A110" s="28"/>
      <c r="B110" s="28"/>
      <c r="C110" s="28"/>
      <c r="AX110" s="86"/>
    </row>
    <row r="111" spans="1:50" s="25" customFormat="1">
      <c r="A111" s="28"/>
      <c r="B111" s="28"/>
      <c r="C111" s="28"/>
      <c r="AX111" s="86"/>
    </row>
    <row r="112" spans="1:50" s="25" customFormat="1">
      <c r="A112" s="28"/>
      <c r="B112" s="28"/>
      <c r="C112" s="28"/>
      <c r="AX112" s="86"/>
    </row>
    <row r="113" spans="1:50" s="25" customFormat="1">
      <c r="A113" s="28"/>
      <c r="B113" s="28"/>
      <c r="C113" s="28"/>
      <c r="AX113" s="86"/>
    </row>
    <row r="114" spans="1:50" s="25" customFormat="1">
      <c r="A114" s="28"/>
      <c r="B114" s="28"/>
      <c r="C114" s="28"/>
      <c r="AX114" s="86"/>
    </row>
    <row r="115" spans="1:50" s="25" customFormat="1">
      <c r="A115" s="28"/>
      <c r="B115" s="28"/>
      <c r="C115" s="28"/>
      <c r="AX115" s="86"/>
    </row>
    <row r="116" spans="1:50" s="25" customFormat="1">
      <c r="A116" s="28"/>
      <c r="B116" s="28"/>
      <c r="C116" s="28"/>
      <c r="AX116" s="86"/>
    </row>
    <row r="117" spans="1:50" s="25" customFormat="1">
      <c r="A117" s="28"/>
      <c r="B117" s="28"/>
      <c r="C117" s="28"/>
      <c r="AX117" s="86"/>
    </row>
    <row r="118" spans="1:50" s="25" customFormat="1">
      <c r="A118" s="28"/>
      <c r="B118" s="28"/>
      <c r="C118" s="28"/>
      <c r="AX118" s="86"/>
    </row>
    <row r="119" spans="1:50" s="25" customFormat="1">
      <c r="A119" s="28"/>
      <c r="B119" s="28"/>
      <c r="C119" s="28"/>
      <c r="AX119" s="86"/>
    </row>
    <row r="120" spans="1:50" s="25" customFormat="1">
      <c r="A120" s="28"/>
      <c r="B120" s="28"/>
      <c r="C120" s="28"/>
      <c r="AX120" s="86"/>
    </row>
    <row r="121" spans="1:50" s="25" customFormat="1">
      <c r="A121" s="28"/>
      <c r="B121" s="28"/>
      <c r="C121" s="28"/>
      <c r="AX121" s="86"/>
    </row>
    <row r="122" spans="1:50" s="25" customFormat="1">
      <c r="A122" s="28"/>
      <c r="B122" s="28"/>
      <c r="C122" s="28"/>
      <c r="AX122" s="86"/>
    </row>
    <row r="123" spans="1:50" s="25" customFormat="1">
      <c r="A123" s="28"/>
      <c r="B123" s="28"/>
      <c r="C123" s="28"/>
      <c r="AX123" s="86"/>
    </row>
    <row r="124" spans="1:50" s="25" customFormat="1">
      <c r="A124" s="28"/>
      <c r="B124" s="28"/>
      <c r="C124" s="28"/>
      <c r="AX124" s="86"/>
    </row>
    <row r="125" spans="1:50" s="25" customFormat="1">
      <c r="A125" s="28"/>
      <c r="B125" s="28"/>
      <c r="C125" s="28"/>
      <c r="AX125" s="86"/>
    </row>
    <row r="126" spans="1:50" s="25" customFormat="1">
      <c r="A126" s="28"/>
      <c r="B126" s="28"/>
      <c r="C126" s="28"/>
      <c r="AX126" s="86"/>
    </row>
    <row r="127" spans="1:50" s="25" customFormat="1">
      <c r="A127" s="28"/>
      <c r="B127" s="28"/>
      <c r="C127" s="28"/>
      <c r="AX127" s="86"/>
    </row>
    <row r="128" spans="1:50" s="25" customFormat="1">
      <c r="A128" s="28"/>
      <c r="B128" s="28"/>
      <c r="C128" s="28"/>
      <c r="AX128" s="86"/>
    </row>
    <row r="129" spans="1:50" s="25" customFormat="1">
      <c r="A129" s="28"/>
      <c r="B129" s="28"/>
      <c r="C129" s="28"/>
      <c r="AX129" s="86"/>
    </row>
    <row r="130" spans="1:50" s="25" customFormat="1">
      <c r="A130" s="28"/>
      <c r="B130" s="28"/>
      <c r="C130" s="28"/>
      <c r="AX130" s="86"/>
    </row>
    <row r="131" spans="1:50" s="25" customFormat="1">
      <c r="A131" s="28"/>
      <c r="B131" s="28"/>
      <c r="C131" s="28"/>
      <c r="AX131" s="86"/>
    </row>
    <row r="132" spans="1:50" s="25" customFormat="1">
      <c r="A132" s="28"/>
      <c r="B132" s="28"/>
      <c r="C132" s="28"/>
      <c r="AX132" s="86"/>
    </row>
    <row r="133" spans="1:50" s="25" customFormat="1">
      <c r="A133" s="28"/>
      <c r="B133" s="28"/>
      <c r="C133" s="28"/>
      <c r="AX133" s="86"/>
    </row>
    <row r="134" spans="1:50" s="25" customFormat="1">
      <c r="A134" s="28"/>
      <c r="B134" s="28"/>
      <c r="C134" s="28"/>
      <c r="AX134" s="86"/>
    </row>
    <row r="135" spans="1:50" s="25" customFormat="1">
      <c r="A135" s="28"/>
      <c r="B135" s="28"/>
      <c r="C135" s="28"/>
      <c r="AX135" s="86"/>
    </row>
    <row r="136" spans="1:50" s="25" customFormat="1">
      <c r="A136" s="28"/>
      <c r="B136" s="28"/>
      <c r="C136" s="28"/>
      <c r="AX136" s="86"/>
    </row>
    <row r="137" spans="1:50" s="25" customFormat="1">
      <c r="A137" s="28"/>
      <c r="B137" s="28"/>
      <c r="C137" s="28"/>
      <c r="AX137" s="86"/>
    </row>
    <row r="138" spans="1:50" s="25" customFormat="1">
      <c r="A138" s="28"/>
      <c r="B138" s="28"/>
      <c r="C138" s="28"/>
      <c r="AX138" s="86"/>
    </row>
    <row r="139" spans="1:50" s="25" customFormat="1">
      <c r="A139" s="28"/>
      <c r="B139" s="28"/>
      <c r="C139" s="28"/>
      <c r="AX139" s="86"/>
    </row>
    <row r="140" spans="1:50" s="25" customFormat="1">
      <c r="A140" s="28"/>
      <c r="B140" s="28"/>
      <c r="C140" s="28"/>
      <c r="AX140" s="86"/>
    </row>
    <row r="141" spans="1:50" s="25" customFormat="1">
      <c r="A141" s="28"/>
      <c r="B141" s="28"/>
      <c r="C141" s="28"/>
      <c r="AX141" s="86"/>
    </row>
    <row r="142" spans="1:50" s="25" customFormat="1">
      <c r="A142" s="28"/>
      <c r="B142" s="28"/>
      <c r="C142" s="28"/>
      <c r="AX142" s="86"/>
    </row>
    <row r="143" spans="1:50" s="25" customFormat="1">
      <c r="A143" s="28"/>
      <c r="B143" s="28"/>
      <c r="C143" s="28"/>
      <c r="AX143" s="86"/>
    </row>
    <row r="144" spans="1:50" s="25" customFormat="1">
      <c r="A144" s="28"/>
      <c r="B144" s="28"/>
      <c r="C144" s="28"/>
      <c r="AX144" s="86"/>
    </row>
    <row r="145" spans="1:50" s="25" customFormat="1">
      <c r="A145" s="28"/>
      <c r="B145" s="28"/>
      <c r="C145" s="28"/>
      <c r="AX145" s="86"/>
    </row>
    <row r="146" spans="1:50" s="25" customFormat="1">
      <c r="A146" s="28"/>
      <c r="B146" s="28"/>
      <c r="C146" s="28"/>
      <c r="AX146" s="86"/>
    </row>
    <row r="147" spans="1:50" s="25" customFormat="1">
      <c r="A147" s="28"/>
      <c r="B147" s="28"/>
      <c r="C147" s="28"/>
      <c r="AX147" s="86"/>
    </row>
    <row r="148" spans="1:50" s="25" customFormat="1">
      <c r="A148" s="28"/>
      <c r="B148" s="28"/>
      <c r="C148" s="28"/>
      <c r="AX148" s="86"/>
    </row>
    <row r="149" spans="1:50" s="25" customFormat="1">
      <c r="A149" s="28"/>
      <c r="B149" s="28"/>
      <c r="C149" s="28"/>
      <c r="AX149" s="86"/>
    </row>
    <row r="150" spans="1:50" s="25" customFormat="1">
      <c r="A150" s="28"/>
      <c r="B150" s="28"/>
      <c r="C150" s="28"/>
      <c r="AX150" s="86"/>
    </row>
    <row r="151" spans="1:50" s="25" customFormat="1">
      <c r="A151" s="28"/>
      <c r="B151" s="28"/>
      <c r="C151" s="28"/>
      <c r="AX151" s="86"/>
    </row>
    <row r="152" spans="1:50" s="25" customFormat="1">
      <c r="A152" s="28"/>
      <c r="B152" s="28"/>
      <c r="C152" s="28"/>
      <c r="AX152" s="86"/>
    </row>
    <row r="153" spans="1:50" s="25" customFormat="1">
      <c r="A153" s="28"/>
      <c r="B153" s="28"/>
      <c r="C153" s="28"/>
      <c r="AX153" s="86"/>
    </row>
    <row r="154" spans="1:50" s="25" customFormat="1">
      <c r="A154" s="28"/>
      <c r="B154" s="28"/>
      <c r="C154" s="28"/>
      <c r="AX154" s="86"/>
    </row>
    <row r="155" spans="1:50" s="25" customFormat="1">
      <c r="A155" s="28"/>
      <c r="B155" s="28"/>
      <c r="C155" s="28"/>
      <c r="AX155" s="86"/>
    </row>
    <row r="156" spans="1:50" s="25" customFormat="1">
      <c r="A156" s="28"/>
      <c r="B156" s="28"/>
      <c r="C156" s="28"/>
      <c r="AX156" s="86"/>
    </row>
    <row r="157" spans="1:50" s="25" customFormat="1">
      <c r="A157" s="28"/>
      <c r="B157" s="28"/>
      <c r="C157" s="28"/>
      <c r="AX157" s="86"/>
    </row>
    <row r="158" spans="1:50" s="25" customFormat="1">
      <c r="A158" s="28"/>
      <c r="B158" s="28"/>
      <c r="C158" s="28"/>
      <c r="AX158" s="86"/>
    </row>
    <row r="159" spans="1:50" s="25" customFormat="1">
      <c r="A159" s="28"/>
      <c r="B159" s="28"/>
      <c r="C159" s="28"/>
      <c r="AX159" s="86"/>
    </row>
    <row r="160" spans="1:50" s="25" customFormat="1">
      <c r="A160" s="28"/>
      <c r="B160" s="28"/>
      <c r="C160" s="28"/>
      <c r="AX160" s="86"/>
    </row>
    <row r="161" spans="1:50" s="25" customFormat="1">
      <c r="A161" s="28"/>
      <c r="B161" s="28"/>
      <c r="C161" s="28"/>
      <c r="AX161" s="86"/>
    </row>
    <row r="162" spans="1:50" s="25" customFormat="1">
      <c r="A162" s="28"/>
      <c r="B162" s="28"/>
      <c r="C162" s="28"/>
      <c r="AX162" s="86"/>
    </row>
    <row r="163" spans="1:50" s="25" customFormat="1">
      <c r="A163" s="28"/>
      <c r="B163" s="28"/>
      <c r="C163" s="28"/>
      <c r="AX163" s="86"/>
    </row>
    <row r="164" spans="1:50" s="25" customFormat="1">
      <c r="A164" s="28"/>
      <c r="B164" s="28"/>
      <c r="C164" s="28"/>
      <c r="AX164" s="86"/>
    </row>
    <row r="165" spans="1:50" s="25" customFormat="1">
      <c r="A165" s="28"/>
      <c r="B165" s="28"/>
      <c r="C165" s="28"/>
      <c r="AX165" s="86"/>
    </row>
    <row r="166" spans="1:50" s="25" customFormat="1">
      <c r="A166" s="28"/>
      <c r="B166" s="28"/>
      <c r="C166" s="28"/>
      <c r="AX166" s="86"/>
    </row>
  </sheetData>
  <sheetProtection selectLockedCells="1" selectUnlockedCells="1"/>
  <mergeCells count="8">
    <mergeCell ref="AN5:AV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N138"/>
  <sheetViews>
    <sheetView showGridLines="0" showZeros="0" tabSelected="1" zoomScale="80" zoomScaleNormal="80" workbookViewId="0">
      <pane xSplit="2" ySplit="10" topLeftCell="Y15" activePane="bottomRight" state="frozen"/>
      <selection activeCell="U54" sqref="U54"/>
      <selection pane="topRight" activeCell="U54" sqref="U54"/>
      <selection pane="bottomLeft" activeCell="U54" sqref="U54"/>
      <selection pane="bottomRight" activeCell="AB61" sqref="AB61"/>
    </sheetView>
  </sheetViews>
  <sheetFormatPr defaultRowHeight="14.25"/>
  <cols>
    <col min="1" max="1" width="14.85546875" style="20" customWidth="1"/>
    <col min="2" max="3" width="21.7109375" style="20" customWidth="1"/>
    <col min="4" max="4" width="12.42578125" style="17" bestFit="1" customWidth="1"/>
    <col min="5" max="5" width="11.28515625" style="17" bestFit="1" customWidth="1"/>
    <col min="6" max="6" width="12.7109375" style="17" customWidth="1"/>
    <col min="7" max="7" width="10.7109375" style="17" customWidth="1"/>
    <col min="8" max="8" width="12.5703125" style="17" bestFit="1" customWidth="1"/>
    <col min="9" max="9" width="13.28515625" style="17" customWidth="1"/>
    <col min="10" max="10" width="12.28515625" style="17" customWidth="1"/>
    <col min="11" max="11" width="12.140625" style="17" customWidth="1"/>
    <col min="12" max="12" width="13" style="17" customWidth="1"/>
    <col min="13" max="13" width="11.140625" style="17" customWidth="1"/>
    <col min="14" max="16" width="10.7109375" style="17" customWidth="1"/>
    <col min="17" max="17" width="10.85546875" style="17" customWidth="1"/>
    <col min="18" max="19" width="10.7109375" style="17" customWidth="1"/>
    <col min="20" max="20" width="13.7109375" style="17" bestFit="1" customWidth="1"/>
    <col min="21" max="22" width="10.7109375" style="17" customWidth="1"/>
    <col min="23" max="23" width="12.5703125" style="17" bestFit="1" customWidth="1"/>
    <col min="24" max="24" width="10.7109375" style="17" customWidth="1"/>
    <col min="25" max="25" width="12.5703125" style="17" bestFit="1" customWidth="1"/>
    <col min="26" max="30" width="10.7109375" style="17" customWidth="1"/>
    <col min="31" max="31" width="10.7109375" style="182" customWidth="1"/>
    <col min="32" max="35" width="10.7109375" style="17" customWidth="1"/>
    <col min="36" max="36" width="12.5703125" style="17" bestFit="1" customWidth="1"/>
    <col min="37" max="37" width="12.42578125" style="17" bestFit="1" customWidth="1"/>
    <col min="38" max="38" width="12.5703125" style="17" bestFit="1" customWidth="1"/>
    <col min="39" max="39" width="13.42578125" style="17" customWidth="1"/>
    <col min="40" max="40" width="17.28515625" style="17" customWidth="1"/>
    <col min="41" max="41" width="17.85546875" style="17" customWidth="1"/>
    <col min="42" max="42" width="13.7109375" style="17" bestFit="1" customWidth="1"/>
    <col min="43" max="43" width="15.7109375" style="17" bestFit="1" customWidth="1"/>
    <col min="44" max="16384" width="9.140625" style="17"/>
  </cols>
  <sheetData>
    <row r="1" spans="1:44">
      <c r="A1" s="124" t="s">
        <v>282</v>
      </c>
      <c r="B1" s="124"/>
      <c r="C1" s="124"/>
      <c r="D1" s="142"/>
      <c r="AE1" s="17"/>
    </row>
    <row r="2" spans="1:44" ht="15" customHeight="1">
      <c r="A2" s="194" t="s">
        <v>306</v>
      </c>
      <c r="B2" s="194"/>
      <c r="C2" s="194"/>
      <c r="D2" s="16"/>
      <c r="AE2" s="17"/>
    </row>
    <row r="3" spans="1:44">
      <c r="A3" s="143" t="s">
        <v>283</v>
      </c>
      <c r="B3" s="143"/>
      <c r="C3" s="143"/>
      <c r="D3" s="16"/>
      <c r="AE3" s="17"/>
    </row>
    <row r="4" spans="1:44" ht="15" thickBot="1">
      <c r="A4" s="194" t="s">
        <v>307</v>
      </c>
      <c r="B4" s="194"/>
      <c r="C4" s="194"/>
      <c r="D4" s="16"/>
      <c r="AE4" s="17"/>
      <c r="AN4" s="74" t="s">
        <v>260</v>
      </c>
      <c r="AO4" s="74"/>
      <c r="AP4" s="74"/>
    </row>
    <row r="5" spans="1:44" ht="15.75" customHeight="1">
      <c r="A5" s="76"/>
      <c r="B5" s="77"/>
      <c r="C5" s="77"/>
      <c r="D5" s="144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145"/>
      <c r="AO5" s="146"/>
    </row>
    <row r="6" spans="1:44" ht="50.25" customHeight="1">
      <c r="A6" s="200" t="s">
        <v>284</v>
      </c>
      <c r="B6" s="201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4" t="s">
        <v>276</v>
      </c>
      <c r="AN6" s="147" t="s">
        <v>285</v>
      </c>
      <c r="AO6" s="68" t="s">
        <v>286</v>
      </c>
    </row>
    <row r="7" spans="1:44" ht="15.75" customHeight="1">
      <c r="A7" s="190"/>
      <c r="B7" s="191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148"/>
      <c r="AO7" s="47" t="s">
        <v>233</v>
      </c>
    </row>
    <row r="8" spans="1:44" ht="50.25" customHeight="1">
      <c r="A8" s="190"/>
      <c r="B8" s="191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62" t="s">
        <v>2</v>
      </c>
      <c r="AN8" s="31" t="s">
        <v>287</v>
      </c>
      <c r="AO8" s="60" t="s">
        <v>288</v>
      </c>
    </row>
    <row r="9" spans="1:44" ht="15.75" customHeight="1">
      <c r="A9" s="192"/>
      <c r="B9" s="193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9" t="s">
        <v>119</v>
      </c>
      <c r="AN9" s="65" t="s">
        <v>225</v>
      </c>
      <c r="AO9" s="68" t="s">
        <v>233</v>
      </c>
    </row>
    <row r="10" spans="1:44">
      <c r="A10" s="53" t="s">
        <v>248</v>
      </c>
      <c r="B10" s="57" t="s">
        <v>68</v>
      </c>
      <c r="C10" s="54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40"/>
    </row>
    <row r="11" spans="1:44">
      <c r="A11" s="109" t="s">
        <v>120</v>
      </c>
      <c r="B11" s="22" t="s">
        <v>69</v>
      </c>
      <c r="C11" s="103" t="s">
        <v>33</v>
      </c>
      <c r="D11" s="149">
        <f>[7]industriindustri!D125</f>
        <v>74286.7667604991</v>
      </c>
      <c r="E11" s="149">
        <f>[7]industriindustri!E125</f>
        <v>168.78231919216501</v>
      </c>
      <c r="F11" s="149">
        <f>[7]industriindustri!F125</f>
        <v>11723.782708670464</v>
      </c>
      <c r="G11" s="149">
        <f>[7]industriindustri!G125</f>
        <v>1497.8042134883985</v>
      </c>
      <c r="H11" s="149">
        <f>[7]industriindustri!H125</f>
        <v>213.09006114615687</v>
      </c>
      <c r="I11" s="149">
        <f>[7]industriindustri!I125</f>
        <v>0.8620386032646552</v>
      </c>
      <c r="J11" s="149">
        <f>[7]industriindustri!J125</f>
        <v>43.66194550781141</v>
      </c>
      <c r="K11" s="149">
        <f>[7]industriindustri!K125</f>
        <v>130.03179073940669</v>
      </c>
      <c r="L11" s="149">
        <f>[7]industriindustri!L125</f>
        <v>193.00487379431382</v>
      </c>
      <c r="M11" s="149">
        <f>[7]industriindustri!M125</f>
        <v>7.0818050920158555</v>
      </c>
      <c r="N11" s="149">
        <f>[7]industriindustri!N125</f>
        <v>490.44151731063533</v>
      </c>
      <c r="O11" s="149">
        <f>[7]industriindustri!O125</f>
        <v>55.464903649982439</v>
      </c>
      <c r="P11" s="149">
        <f>[7]industriindustri!P125</f>
        <v>20.43367254629301</v>
      </c>
      <c r="Q11" s="149">
        <f>[7]industriindustri!Q125</f>
        <v>238.73091423642003</v>
      </c>
      <c r="R11" s="149">
        <f>[7]industriindustri!R125</f>
        <v>987.79659746421237</v>
      </c>
      <c r="S11" s="149">
        <f>[7]industriindustri!S125</f>
        <v>2.3399738507676</v>
      </c>
      <c r="T11" s="149">
        <f>[7]industriindustri!T125</f>
        <v>4149.4495564826793</v>
      </c>
      <c r="U11" s="149">
        <f>[7]industriindustri!U125</f>
        <v>1096.2242211009504</v>
      </c>
      <c r="V11" s="149">
        <f>[7]industriindustri!V125</f>
        <v>99.362247406535971</v>
      </c>
      <c r="W11" s="149">
        <f>[7]industriindustri!W125</f>
        <v>189.88276252324638</v>
      </c>
      <c r="X11" s="149">
        <f>[7]industriindustri!X125</f>
        <v>11.62681798511637</v>
      </c>
      <c r="Y11" s="149">
        <f>[7]industriindustri!Y125</f>
        <v>9511.0394618706578</v>
      </c>
      <c r="Z11" s="149">
        <f>[7]industriindustri!Z125</f>
        <v>140.73671989798572</v>
      </c>
      <c r="AA11" s="149">
        <f>[7]industriindustri!AA125</f>
        <v>63.968044860025749</v>
      </c>
      <c r="AB11" s="149">
        <f>[7]industriindustri!AB125</f>
        <v>11.923482240120821</v>
      </c>
      <c r="AC11" s="149">
        <f>[7]industriindustri!AC125</f>
        <v>74.04684047921485</v>
      </c>
      <c r="AD11" s="149">
        <f>[7]industriindustri!AD125</f>
        <v>133.5098211200206</v>
      </c>
      <c r="AE11" s="149">
        <f>[7]industriindustri!AE125</f>
        <v>367.27868658571407</v>
      </c>
      <c r="AF11" s="149">
        <f>[7]industriindustri!AF125</f>
        <v>48.894978290780962</v>
      </c>
      <c r="AG11" s="149">
        <f>[7]industriindustri!AG125</f>
        <v>326.38882602614524</v>
      </c>
      <c r="AH11" s="149">
        <f>[7]industriindustri!AH125</f>
        <v>1048.7236899598408</v>
      </c>
      <c r="AI11" s="149">
        <f>[7]industriindustri!AI125</f>
        <v>434.20690340248967</v>
      </c>
      <c r="AJ11" s="149">
        <f>[7]industriindustri!AJ125</f>
        <v>705.24173409436844</v>
      </c>
      <c r="AK11" s="149">
        <f>[7]industriindustri!AK125</f>
        <v>41.127187402262734</v>
      </c>
      <c r="AL11" s="149">
        <f>[7]industriindustri!AL125</f>
        <v>208.96891810436944</v>
      </c>
      <c r="AM11" s="92">
        <f t="shared" ref="AM11:AM45" si="0">SUM(D11:AL11)</f>
        <v>108722.67699562397</v>
      </c>
      <c r="AN11" s="150">
        <f>[7]industriindustri!AN125</f>
        <v>356397.59738206107</v>
      </c>
      <c r="AO11" s="151">
        <f>AM11+AN11</f>
        <v>465120.27437768504</v>
      </c>
      <c r="AP11" s="84"/>
      <c r="AQ11" s="84"/>
      <c r="AR11" s="130"/>
    </row>
    <row r="12" spans="1:44">
      <c r="A12" s="37" t="s">
        <v>123</v>
      </c>
      <c r="B12" s="23" t="s">
        <v>3</v>
      </c>
      <c r="C12" s="104" t="s">
        <v>34</v>
      </c>
      <c r="D12" s="149">
        <f>[7]industriindustri!D126</f>
        <v>347.54147790895161</v>
      </c>
      <c r="E12" s="149">
        <f>[7]industriindustri!E126</f>
        <v>2590.646648762769</v>
      </c>
      <c r="F12" s="149">
        <f>[7]industriindustri!F126</f>
        <v>69.21350641991269</v>
      </c>
      <c r="G12" s="149">
        <f>[7]industriindustri!G126</f>
        <v>146.06460368516872</v>
      </c>
      <c r="H12" s="149">
        <f>[7]industriindustri!H126</f>
        <v>77.493418120530279</v>
      </c>
      <c r="I12" s="149">
        <f>[7]industriindustri!I126</f>
        <v>111.75088509921952</v>
      </c>
      <c r="J12" s="149">
        <f>[7]industriindustri!J126</f>
        <v>61.057858897455056</v>
      </c>
      <c r="K12" s="149">
        <f>[7]industriindustri!K126</f>
        <v>2435.0666882401556</v>
      </c>
      <c r="L12" s="149">
        <f>[7]industriindustri!L126</f>
        <v>8147.4646917856589</v>
      </c>
      <c r="M12" s="149">
        <f>[7]industriindustri!M126</f>
        <v>13.368291756922634</v>
      </c>
      <c r="N12" s="149">
        <f>[7]industriindustri!N126</f>
        <v>320.73855025780699</v>
      </c>
      <c r="O12" s="149">
        <f>[7]industriindustri!O126</f>
        <v>58.166209409592277</v>
      </c>
      <c r="P12" s="149">
        <f>[7]industriindustri!P126</f>
        <v>25.421672130747059</v>
      </c>
      <c r="Q12" s="149">
        <f>[7]industriindustri!Q126</f>
        <v>319.92814236799614</v>
      </c>
      <c r="R12" s="149">
        <f>[7]industriindustri!R126</f>
        <v>17262.004311825025</v>
      </c>
      <c r="S12" s="149">
        <f>[7]industriindustri!S126</f>
        <v>1.3892691276266445</v>
      </c>
      <c r="T12" s="149">
        <f>[7]industriindustri!T126</f>
        <v>966.95692651725699</v>
      </c>
      <c r="U12" s="149">
        <f>[7]industriindustri!U126</f>
        <v>1258.8849859895149</v>
      </c>
      <c r="V12" s="149">
        <f>[7]industriindustri!V126</f>
        <v>100.8364991727687</v>
      </c>
      <c r="W12" s="149">
        <f>[7]industriindustri!W126</f>
        <v>156.35663849015538</v>
      </c>
      <c r="X12" s="149">
        <f>[7]industriindustri!X126</f>
        <v>3.2801538480764578</v>
      </c>
      <c r="Y12" s="149">
        <f>[7]industriindustri!Y126</f>
        <v>59.017953338487914</v>
      </c>
      <c r="Z12" s="149">
        <f>[7]industriindustri!Z126</f>
        <v>24.820130627326339</v>
      </c>
      <c r="AA12" s="149">
        <f>[7]industriindustri!AA126</f>
        <v>23.94712168149611</v>
      </c>
      <c r="AB12" s="149">
        <f>[7]industriindustri!AB126</f>
        <v>18.616670451844399</v>
      </c>
      <c r="AC12" s="149">
        <f>[7]industriindustri!AC126</f>
        <v>76.638782849623453</v>
      </c>
      <c r="AD12" s="149">
        <f>[7]industriindustri!AD126</f>
        <v>43.668985950870812</v>
      </c>
      <c r="AE12" s="149">
        <f>[7]industriindustri!AE126</f>
        <v>199.10200060082155</v>
      </c>
      <c r="AF12" s="149">
        <f>[7]industriindustri!AF126</f>
        <v>80.219706566190212</v>
      </c>
      <c r="AG12" s="149">
        <f>[7]industriindustri!AG126</f>
        <v>168.31880608773554</v>
      </c>
      <c r="AH12" s="149">
        <f>[7]industriindustri!AH126</f>
        <v>64.518948377859658</v>
      </c>
      <c r="AI12" s="149">
        <f>[7]industriindustri!AI126</f>
        <v>21.621536773153199</v>
      </c>
      <c r="AJ12" s="149">
        <f>[7]industriindustri!AJ126</f>
        <v>61.336642912557842</v>
      </c>
      <c r="AK12" s="149">
        <f>[7]industriindustri!AK126</f>
        <v>3.9171428061141826</v>
      </c>
      <c r="AL12" s="149">
        <f>[7]industriindustri!AL126</f>
        <v>177.30274075371915</v>
      </c>
      <c r="AM12" s="91">
        <f t="shared" si="0"/>
        <v>35496.678599591112</v>
      </c>
      <c r="AN12" s="150">
        <f>[7]industriindustri!AN126</f>
        <v>23716.604709246138</v>
      </c>
      <c r="AO12" s="151">
        <f t="shared" ref="AO12:AO45" si="1">AM12+AN12</f>
        <v>59213.28330883725</v>
      </c>
      <c r="AP12" s="84"/>
      <c r="AQ12" s="84"/>
      <c r="AR12" s="130"/>
    </row>
    <row r="13" spans="1:44">
      <c r="A13" s="37" t="s">
        <v>125</v>
      </c>
      <c r="B13" s="23" t="s">
        <v>4</v>
      </c>
      <c r="C13" s="104" t="s">
        <v>35</v>
      </c>
      <c r="D13" s="149">
        <f>[7]industriindustri!D127</f>
        <v>2690.0130030589708</v>
      </c>
      <c r="E13" s="149">
        <f>[7]industriindustri!E127</f>
        <v>54.346499061988105</v>
      </c>
      <c r="F13" s="149">
        <f>[7]industriindustri!F127</f>
        <v>2501.2720136591006</v>
      </c>
      <c r="G13" s="149">
        <f>[7]industriindustri!G127</f>
        <v>43.524058635670684</v>
      </c>
      <c r="H13" s="149">
        <f>[7]industriindustri!H127</f>
        <v>23.717236326181364</v>
      </c>
      <c r="I13" s="149">
        <f>[7]industriindustri!I127</f>
        <v>1.0482346437088095</v>
      </c>
      <c r="J13" s="149">
        <f>[7]industriindustri!J127</f>
        <v>10.058229694773205</v>
      </c>
      <c r="K13" s="149">
        <f>[7]industriindustri!K127</f>
        <v>45.610778043639364</v>
      </c>
      <c r="L13" s="149">
        <f>[7]industriindustri!L127</f>
        <v>94.851237402481331</v>
      </c>
      <c r="M13" s="149">
        <f>[7]industriindustri!M127</f>
        <v>2.3119099929349125</v>
      </c>
      <c r="N13" s="149">
        <f>[7]industriindustri!N127</f>
        <v>223.30365800566429</v>
      </c>
      <c r="O13" s="149">
        <f>[7]industriindustri!O127</f>
        <v>20.693291737884831</v>
      </c>
      <c r="P13" s="149">
        <f>[7]industriindustri!P127</f>
        <v>14.664178648260551</v>
      </c>
      <c r="Q13" s="149">
        <f>[7]industriindustri!Q127</f>
        <v>31.802118083305956</v>
      </c>
      <c r="R13" s="149">
        <f>[7]industriindustri!R127</f>
        <v>187.99663300883833</v>
      </c>
      <c r="S13" s="149">
        <f>[7]industriindustri!S127</f>
        <v>8.0849013865534438</v>
      </c>
      <c r="T13" s="149">
        <f>[7]industriindustri!T127</f>
        <v>916.62260496794431</v>
      </c>
      <c r="U13" s="149">
        <f>[7]industriindustri!U127</f>
        <v>528.46458136521301</v>
      </c>
      <c r="V13" s="149">
        <f>[7]industriindustri!V127</f>
        <v>39.43091918911302</v>
      </c>
      <c r="W13" s="149">
        <f>[7]industriindustri!W127</f>
        <v>102.97317566773312</v>
      </c>
      <c r="X13" s="149">
        <f>[7]industriindustri!X127</f>
        <v>6.9979126073186713</v>
      </c>
      <c r="Y13" s="149">
        <f>[7]industriindustri!Y127</f>
        <v>2954.0920124597633</v>
      </c>
      <c r="Z13" s="149">
        <f>[7]industriindustri!Z127</f>
        <v>55.743497846305331</v>
      </c>
      <c r="AA13" s="149">
        <f>[7]industriindustri!AA127</f>
        <v>45.604434991878954</v>
      </c>
      <c r="AB13" s="149">
        <f>[7]industriindustri!AB127</f>
        <v>10.950133253283081</v>
      </c>
      <c r="AC13" s="149">
        <f>[7]industriindustri!AC127</f>
        <v>36.990202630391693</v>
      </c>
      <c r="AD13" s="149">
        <f>[7]industriindustri!AD127</f>
        <v>21.526694847616714</v>
      </c>
      <c r="AE13" s="149">
        <f>[7]industriindustri!AE127</f>
        <v>84.575022168060286</v>
      </c>
      <c r="AF13" s="149">
        <f>[7]industriindustri!AF127</f>
        <v>11.302832329980106</v>
      </c>
      <c r="AG13" s="149">
        <f>[7]industriindustri!AG127</f>
        <v>156.37823442107705</v>
      </c>
      <c r="AH13" s="149">
        <f>[7]industriindustri!AH127</f>
        <v>517.42216945380324</v>
      </c>
      <c r="AI13" s="149">
        <f>[7]industriindustri!AI127</f>
        <v>199.69711241499172</v>
      </c>
      <c r="AJ13" s="149">
        <f>[7]industriindustri!AJ127</f>
        <v>368.06453213647154</v>
      </c>
      <c r="AK13" s="149">
        <f>[7]industriindustri!AK127</f>
        <v>15.538765684595717</v>
      </c>
      <c r="AL13" s="149">
        <f>[7]industriindustri!AL127</f>
        <v>84.521822326359612</v>
      </c>
      <c r="AM13" s="91">
        <f t="shared" si="0"/>
        <v>12110.194642151861</v>
      </c>
      <c r="AN13" s="150">
        <f>[7]industriindustri!AN127</f>
        <v>113212.83293683283</v>
      </c>
      <c r="AO13" s="151">
        <f t="shared" si="1"/>
        <v>125323.02757898469</v>
      </c>
      <c r="AP13" s="84"/>
      <c r="AQ13" s="84"/>
      <c r="AR13" s="130"/>
    </row>
    <row r="14" spans="1:44">
      <c r="A14" s="37" t="s">
        <v>128</v>
      </c>
      <c r="B14" s="23" t="s">
        <v>5</v>
      </c>
      <c r="C14" s="104" t="s">
        <v>36</v>
      </c>
      <c r="D14" s="149">
        <f>[7]industriindustri!D128</f>
        <v>824.28300737898735</v>
      </c>
      <c r="E14" s="149">
        <f>[7]industriindustri!E128</f>
        <v>1377.2231382242587</v>
      </c>
      <c r="F14" s="149">
        <f>[7]industriindustri!F128</f>
        <v>809.24608957698365</v>
      </c>
      <c r="G14" s="149">
        <f>[7]industriindustri!G128</f>
        <v>111.25719458705699</v>
      </c>
      <c r="H14" s="149">
        <f>[7]industriindustri!H128</f>
        <v>528.13579460086294</v>
      </c>
      <c r="I14" s="149">
        <f>[7]industriindustri!I128</f>
        <v>97.798882423696043</v>
      </c>
      <c r="J14" s="149">
        <f>[7]industriindustri!J128</f>
        <v>133.61137487447314</v>
      </c>
      <c r="K14" s="149">
        <f>[7]industriindustri!K128</f>
        <v>1191.1798452180387</v>
      </c>
      <c r="L14" s="149">
        <f>[7]industriindustri!L128</f>
        <v>643.26790206703481</v>
      </c>
      <c r="M14" s="149">
        <f>[7]industriindustri!M128</f>
        <v>4.9107482258090291</v>
      </c>
      <c r="N14" s="149">
        <f>[7]industriindustri!N128</f>
        <v>607.20787444400514</v>
      </c>
      <c r="O14" s="149">
        <f>[7]industriindustri!O128</f>
        <v>8.3024913546873105</v>
      </c>
      <c r="P14" s="149">
        <f>[7]industriindustri!P128</f>
        <v>62.49666285503374</v>
      </c>
      <c r="Q14" s="149">
        <f>[7]industriindustri!Q128</f>
        <v>165.56758510363227</v>
      </c>
      <c r="R14" s="149">
        <f>[7]industriindustri!R128</f>
        <v>2589.5051387136136</v>
      </c>
      <c r="S14" s="149">
        <f>[7]industriindustri!S128</f>
        <v>86.844080661751264</v>
      </c>
      <c r="T14" s="149">
        <f>[7]industriindustri!T128</f>
        <v>1039.1785042640263</v>
      </c>
      <c r="U14" s="149">
        <f>[7]industriindustri!U128</f>
        <v>756.05960556940124</v>
      </c>
      <c r="V14" s="149">
        <f>[7]industriindustri!V128</f>
        <v>574.67891672091275</v>
      </c>
      <c r="W14" s="149">
        <f>[7]industriindustri!W128</f>
        <v>276.60847304385572</v>
      </c>
      <c r="X14" s="149">
        <f>[7]industriindustri!X128</f>
        <v>71.250421279444225</v>
      </c>
      <c r="Y14" s="149">
        <f>[7]industriindustri!Y128</f>
        <v>633.92799876533286</v>
      </c>
      <c r="Z14" s="149">
        <f>[7]industriindustri!Z128</f>
        <v>236.55533366601637</v>
      </c>
      <c r="AA14" s="149">
        <f>[7]industriindustri!AA128</f>
        <v>575.72999628334048</v>
      </c>
      <c r="AB14" s="149">
        <f>[7]industriindustri!AB128</f>
        <v>153.4461780101762</v>
      </c>
      <c r="AC14" s="149">
        <f>[7]industriindustri!AC128</f>
        <v>47.933848256963614</v>
      </c>
      <c r="AD14" s="149">
        <f>[7]industriindustri!AD128</f>
        <v>104.11046477151797</v>
      </c>
      <c r="AE14" s="149">
        <f>[7]industriindustri!AE128</f>
        <v>719.17121115922805</v>
      </c>
      <c r="AF14" s="149">
        <f>[7]industriindustri!AF128</f>
        <v>188.93630164962804</v>
      </c>
      <c r="AG14" s="149">
        <f>[7]industriindustri!AG128</f>
        <v>1922.2453131025197</v>
      </c>
      <c r="AH14" s="149">
        <f>[7]industriindustri!AH128</f>
        <v>366.22315207461008</v>
      </c>
      <c r="AI14" s="149">
        <f>[7]industriindustri!AI128</f>
        <v>176.70537104765077</v>
      </c>
      <c r="AJ14" s="149">
        <f>[7]industriindustri!AJ128</f>
        <v>370.33432423320431</v>
      </c>
      <c r="AK14" s="149">
        <f>[7]industriindustri!AK128</f>
        <v>148.27938539595286</v>
      </c>
      <c r="AL14" s="149">
        <f>[7]industriindustri!AL128</f>
        <v>625.40139664746198</v>
      </c>
      <c r="AM14" s="91">
        <f t="shared" si="0"/>
        <v>18227.614006251169</v>
      </c>
      <c r="AN14" s="150">
        <f>[7]industriindustri!AN128</f>
        <v>64156.25061964606</v>
      </c>
      <c r="AO14" s="151">
        <f t="shared" si="1"/>
        <v>82383.864625897229</v>
      </c>
      <c r="AP14" s="84"/>
      <c r="AQ14" s="84"/>
      <c r="AR14" s="130"/>
    </row>
    <row r="15" spans="1:44">
      <c r="A15" s="37" t="s">
        <v>131</v>
      </c>
      <c r="B15" s="23" t="s">
        <v>6</v>
      </c>
      <c r="C15" s="104" t="s">
        <v>37</v>
      </c>
      <c r="D15" s="149">
        <f>[7]industriindustri!D129</f>
        <v>466.91696959090507</v>
      </c>
      <c r="E15" s="149">
        <f>[7]industriindustri!E129</f>
        <v>287.78076504243012</v>
      </c>
      <c r="F15" s="149">
        <f>[7]industriindustri!F129</f>
        <v>2841.5353193371543</v>
      </c>
      <c r="G15" s="149">
        <f>[7]industriindustri!G129</f>
        <v>95.289963113848984</v>
      </c>
      <c r="H15" s="149">
        <f>[7]industriindustri!H129</f>
        <v>3732.5038154122399</v>
      </c>
      <c r="I15" s="149">
        <f>[7]industriindustri!I129</f>
        <v>3.2774319236076925</v>
      </c>
      <c r="J15" s="149">
        <f>[7]industriindustri!J129</f>
        <v>85.769604686827137</v>
      </c>
      <c r="K15" s="149">
        <f>[7]industriindustri!K129</f>
        <v>1098.1940946980594</v>
      </c>
      <c r="L15" s="149">
        <f>[7]industriindustri!L129</f>
        <v>887.4912020296282</v>
      </c>
      <c r="M15" s="149">
        <f>[7]industriindustri!M129</f>
        <v>16.197994079352885</v>
      </c>
      <c r="N15" s="149">
        <f>[7]industriindustri!N129</f>
        <v>1514.4527210582287</v>
      </c>
      <c r="O15" s="149">
        <f>[7]industriindustri!O129</f>
        <v>48.670213509143593</v>
      </c>
      <c r="P15" s="149">
        <f>[7]industriindustri!P129</f>
        <v>47.958059495659867</v>
      </c>
      <c r="Q15" s="149">
        <f>[7]industriindustri!Q129</f>
        <v>319.94515205459993</v>
      </c>
      <c r="R15" s="149">
        <f>[7]industriindustri!R129</f>
        <v>3595.9927174211593</v>
      </c>
      <c r="S15" s="149">
        <f>[7]industriindustri!S129</f>
        <v>3.3881905559168537</v>
      </c>
      <c r="T15" s="149">
        <f>[7]industriindustri!T129</f>
        <v>371.72415259488236</v>
      </c>
      <c r="U15" s="149">
        <f>[7]industriindustri!U129</f>
        <v>826.40366403571647</v>
      </c>
      <c r="V15" s="149">
        <f>[7]industriindustri!V129</f>
        <v>79.192924518139961</v>
      </c>
      <c r="W15" s="149">
        <f>[7]industriindustri!W129</f>
        <v>531.73795466216382</v>
      </c>
      <c r="X15" s="149">
        <f>[7]industriindustri!X129</f>
        <v>194.99877068782928</v>
      </c>
      <c r="Y15" s="149">
        <f>[7]industriindustri!Y129</f>
        <v>401.880322918491</v>
      </c>
      <c r="Z15" s="149">
        <f>[7]industriindustri!Z129</f>
        <v>875.60794668944823</v>
      </c>
      <c r="AA15" s="149">
        <f>[7]industriindustri!AA129</f>
        <v>4394.570557569531</v>
      </c>
      <c r="AB15" s="149">
        <f>[7]industriindustri!AB129</f>
        <v>68.557882167970547</v>
      </c>
      <c r="AC15" s="149">
        <f>[7]industriindustri!AC129</f>
        <v>108.94451855774234</v>
      </c>
      <c r="AD15" s="149">
        <f>[7]industriindustri!AD129</f>
        <v>122.93617585345368</v>
      </c>
      <c r="AE15" s="149">
        <f>[7]industriindustri!AE129</f>
        <v>1429.1331742828766</v>
      </c>
      <c r="AF15" s="149">
        <f>[7]industriindustri!AF129</f>
        <v>444.77701423581948</v>
      </c>
      <c r="AG15" s="149">
        <f>[7]industriindustri!AG129</f>
        <v>965.21097003798172</v>
      </c>
      <c r="AH15" s="149">
        <f>[7]industriindustri!AH129</f>
        <v>678.11801890250786</v>
      </c>
      <c r="AI15" s="149">
        <f>[7]industriindustri!AI129</f>
        <v>412.9766068574018</v>
      </c>
      <c r="AJ15" s="149">
        <f>[7]industriindustri!AJ129</f>
        <v>180.41967976790602</v>
      </c>
      <c r="AK15" s="149">
        <f>[7]industriindustri!AK129</f>
        <v>294.18479585331471</v>
      </c>
      <c r="AL15" s="149">
        <f>[7]industriindustri!AL129</f>
        <v>252.955580573503</v>
      </c>
      <c r="AM15" s="91">
        <f t="shared" si="0"/>
        <v>27679.694924775453</v>
      </c>
      <c r="AN15" s="150">
        <f>[7]industriindustri!AN129</f>
        <v>14683.932869821858</v>
      </c>
      <c r="AO15" s="151">
        <f t="shared" si="1"/>
        <v>42363.627794597312</v>
      </c>
      <c r="AP15" s="84"/>
      <c r="AQ15" s="84"/>
      <c r="AR15" s="130"/>
    </row>
    <row r="16" spans="1:44">
      <c r="A16" s="37" t="s">
        <v>134</v>
      </c>
      <c r="B16" s="23" t="s">
        <v>7</v>
      </c>
      <c r="C16" s="104" t="s">
        <v>38</v>
      </c>
      <c r="D16" s="149">
        <f>[7]industriindustri!D130</f>
        <v>232.20187074554525</v>
      </c>
      <c r="E16" s="149">
        <f>[7]industriindustri!E130</f>
        <v>144.60240711585803</v>
      </c>
      <c r="F16" s="149">
        <f>[7]industriindustri!F130</f>
        <v>67.182538726333959</v>
      </c>
      <c r="G16" s="149">
        <f>[7]industriindustri!G130</f>
        <v>15.781391025349258</v>
      </c>
      <c r="H16" s="149">
        <f>[7]industriindustri!H130</f>
        <v>26.7627434631314</v>
      </c>
      <c r="I16" s="149">
        <f>[7]industriindustri!I130</f>
        <v>14.329739697143671</v>
      </c>
      <c r="J16" s="149">
        <f>[7]industriindustri!J130</f>
        <v>14.955573606986915</v>
      </c>
      <c r="K16" s="149">
        <f>[7]industriindustri!K130</f>
        <v>160.347701391573</v>
      </c>
      <c r="L16" s="149">
        <f>[7]industriindustri!L130</f>
        <v>104.16290254306341</v>
      </c>
      <c r="M16" s="149">
        <f>[7]industriindustri!M130</f>
        <v>1.833013882516267</v>
      </c>
      <c r="N16" s="149">
        <f>[7]industriindustri!N130</f>
        <v>19.679978640891001</v>
      </c>
      <c r="O16" s="149">
        <f>[7]industriindustri!O130</f>
        <v>10.763615071550547</v>
      </c>
      <c r="P16" s="149">
        <f>[7]industriindustri!P130</f>
        <v>11.931813792004197</v>
      </c>
      <c r="Q16" s="149">
        <f>[7]industriindustri!Q130</f>
        <v>37.221869979513777</v>
      </c>
      <c r="R16" s="149">
        <f>[7]industriindustri!R130</f>
        <v>527.78135559932639</v>
      </c>
      <c r="S16" s="149">
        <f>[7]industriindustri!S130</f>
        <v>12.789142366186752</v>
      </c>
      <c r="T16" s="149">
        <f>[7]industriindustri!T130</f>
        <v>141.31260616102145</v>
      </c>
      <c r="U16" s="149">
        <f>[7]industriindustri!U130</f>
        <v>74.198930237562465</v>
      </c>
      <c r="V16" s="149">
        <f>[7]industriindustri!V130</f>
        <v>83.878137308717854</v>
      </c>
      <c r="W16" s="149">
        <f>[7]industriindustri!W130</f>
        <v>44.890337753274537</v>
      </c>
      <c r="X16" s="149">
        <f>[7]industriindustri!X130</f>
        <v>10.021401256780708</v>
      </c>
      <c r="Y16" s="149">
        <f>[7]industriindustri!Y130</f>
        <v>129.33106108129061</v>
      </c>
      <c r="Z16" s="149">
        <f>[7]industriindustri!Z130</f>
        <v>36.82076108796533</v>
      </c>
      <c r="AA16" s="149">
        <f>[7]industriindustri!AA130</f>
        <v>56.305363141453086</v>
      </c>
      <c r="AB16" s="149">
        <f>[7]industriindustri!AB130</f>
        <v>14.782904597914719</v>
      </c>
      <c r="AC16" s="149">
        <f>[7]industriindustri!AC130</f>
        <v>5.1040295095114976</v>
      </c>
      <c r="AD16" s="149">
        <f>[7]industriindustri!AD130</f>
        <v>17.1415717296358</v>
      </c>
      <c r="AE16" s="149">
        <f>[7]industriindustri!AE130</f>
        <v>100.09365753705312</v>
      </c>
      <c r="AF16" s="149">
        <f>[7]industriindustri!AF130</f>
        <v>23.024479139368495</v>
      </c>
      <c r="AG16" s="149">
        <f>[7]industriindustri!AG130</f>
        <v>97.175516394814935</v>
      </c>
      <c r="AH16" s="149">
        <f>[7]industriindustri!AH130</f>
        <v>50.891748728484835</v>
      </c>
      <c r="AI16" s="149">
        <f>[7]industriindustri!AI130</f>
        <v>22.570356793952801</v>
      </c>
      <c r="AJ16" s="149">
        <f>[7]industriindustri!AJ130</f>
        <v>58.25784300591036</v>
      </c>
      <c r="AK16" s="149">
        <f>[7]industriindustri!AK130</f>
        <v>1.8465887471815761</v>
      </c>
      <c r="AL16" s="149">
        <f>[7]industriindustri!AL130</f>
        <v>8.7380526338535383</v>
      </c>
      <c r="AM16" s="91">
        <f t="shared" si="0"/>
        <v>2378.7130044927217</v>
      </c>
      <c r="AN16" s="150">
        <f>[7]industriindustri!AN130</f>
        <v>32650.806771008207</v>
      </c>
      <c r="AO16" s="151">
        <f t="shared" si="1"/>
        <v>35029.519775500929</v>
      </c>
      <c r="AP16" s="84"/>
      <c r="AQ16" s="84"/>
      <c r="AR16" s="130"/>
    </row>
    <row r="17" spans="1:44">
      <c r="A17" s="37" t="s">
        <v>137</v>
      </c>
      <c r="B17" s="23" t="s">
        <v>8</v>
      </c>
      <c r="C17" s="104" t="s">
        <v>39</v>
      </c>
      <c r="D17" s="149">
        <f>[7]industriindustri!D131</f>
        <v>4187.9780909319907</v>
      </c>
      <c r="E17" s="149">
        <f>[7]industriindustri!E131</f>
        <v>2091.2963059594485</v>
      </c>
      <c r="F17" s="149">
        <f>[7]industriindustri!F131</f>
        <v>2337.1451023997156</v>
      </c>
      <c r="G17" s="149">
        <f>[7]industriindustri!G131</f>
        <v>171.63905258901644</v>
      </c>
      <c r="H17" s="149">
        <f>[7]industriindustri!H131</f>
        <v>608.83387851313853</v>
      </c>
      <c r="I17" s="149">
        <f>[7]industriindustri!I131</f>
        <v>201.19500972693959</v>
      </c>
      <c r="J17" s="149">
        <f>[7]industriindustri!J131</f>
        <v>2196.5302163702754</v>
      </c>
      <c r="K17" s="149">
        <f>[7]industriindustri!K131</f>
        <v>3747.8172966891962</v>
      </c>
      <c r="L17" s="149">
        <f>[7]industriindustri!L131</f>
        <v>358.52581346407453</v>
      </c>
      <c r="M17" s="149">
        <f>[7]industriindustri!M131</f>
        <v>2.7886886964739448</v>
      </c>
      <c r="N17" s="149">
        <f>[7]industriindustri!N131</f>
        <v>688.12659799479525</v>
      </c>
      <c r="O17" s="149">
        <f>[7]industriindustri!O131</f>
        <v>37.788548890134152</v>
      </c>
      <c r="P17" s="149">
        <f>[7]industriindustri!P131</f>
        <v>188.45857699101654</v>
      </c>
      <c r="Q17" s="149">
        <f>[7]industriindustri!Q131</f>
        <v>618.97731955846621</v>
      </c>
      <c r="R17" s="149">
        <f>[7]industriindustri!R131</f>
        <v>5044.7152203852993</v>
      </c>
      <c r="S17" s="149">
        <f>[7]industriindustri!S131</f>
        <v>116.4276288468354</v>
      </c>
      <c r="T17" s="149">
        <f>[7]industriindustri!T131</f>
        <v>644.05760857232178</v>
      </c>
      <c r="U17" s="149">
        <f>[7]industriindustri!U131</f>
        <v>666.19858647797673</v>
      </c>
      <c r="V17" s="149">
        <f>[7]industriindustri!V131</f>
        <v>691.18801795108573</v>
      </c>
      <c r="W17" s="149">
        <f>[7]industriindustri!W131</f>
        <v>581.34708674101921</v>
      </c>
      <c r="X17" s="149">
        <f>[7]industriindustri!X131</f>
        <v>82.343797530014285</v>
      </c>
      <c r="Y17" s="149">
        <f>[7]industriindustri!Y131</f>
        <v>1236.7510029031087</v>
      </c>
      <c r="Z17" s="149">
        <f>[7]industriindustri!Z131</f>
        <v>301.25641103851456</v>
      </c>
      <c r="AA17" s="149">
        <f>[7]industriindustri!AA131</f>
        <v>757.35041776726189</v>
      </c>
      <c r="AB17" s="149">
        <f>[7]industriindustri!AB131</f>
        <v>439.57327428354739</v>
      </c>
      <c r="AC17" s="149">
        <f>[7]industriindustri!AC131</f>
        <v>154.48934884957697</v>
      </c>
      <c r="AD17" s="149">
        <f>[7]industriindustri!AD131</f>
        <v>127.34759445872152</v>
      </c>
      <c r="AE17" s="149">
        <f>[7]industriindustri!AE131</f>
        <v>1111.2283150667777</v>
      </c>
      <c r="AF17" s="149">
        <f>[7]industriindustri!AF131</f>
        <v>361.14364208406187</v>
      </c>
      <c r="AG17" s="149">
        <f>[7]industriindustri!AG131</f>
        <v>1187.9088076997618</v>
      </c>
      <c r="AH17" s="149">
        <f>[7]industriindustri!AH131</f>
        <v>568.33930618679574</v>
      </c>
      <c r="AI17" s="149">
        <f>[7]industriindustri!AI131</f>
        <v>532.08652664499482</v>
      </c>
      <c r="AJ17" s="149">
        <f>[7]industriindustri!AJ131</f>
        <v>7323.6773491761751</v>
      </c>
      <c r="AK17" s="149">
        <f>[7]industriindustri!AK131</f>
        <v>86.280037349137174</v>
      </c>
      <c r="AL17" s="149">
        <f>[7]industriindustri!AL131</f>
        <v>233.88600834663043</v>
      </c>
      <c r="AM17" s="91">
        <f t="shared" si="0"/>
        <v>39684.696487134293</v>
      </c>
      <c r="AN17" s="150">
        <f>[7]industriindustri!AN131</f>
        <v>33002.610224743054</v>
      </c>
      <c r="AO17" s="151">
        <f t="shared" si="1"/>
        <v>72687.306711877347</v>
      </c>
      <c r="AP17" s="84"/>
      <c r="AQ17" s="84"/>
      <c r="AR17" s="130"/>
    </row>
    <row r="18" spans="1:44">
      <c r="A18" s="37" t="s">
        <v>140</v>
      </c>
      <c r="B18" s="23" t="s">
        <v>9</v>
      </c>
      <c r="C18" s="105" t="s">
        <v>40</v>
      </c>
      <c r="D18" s="149">
        <f>[7]industriindustri!D132</f>
        <v>1016.1389051311257</v>
      </c>
      <c r="E18" s="149">
        <f>[7]industriindustri!E132</f>
        <v>1508.0948526305967</v>
      </c>
      <c r="F18" s="149">
        <f>[7]industriindustri!F132</f>
        <v>1468.8892109881047</v>
      </c>
      <c r="G18" s="149">
        <f>[7]industriindustri!G132</f>
        <v>261.85051878424133</v>
      </c>
      <c r="H18" s="149">
        <f>[7]industriindustri!H132</f>
        <v>782.0562044759547</v>
      </c>
      <c r="I18" s="149">
        <f>[7]industriindustri!I132</f>
        <v>131.89237796814984</v>
      </c>
      <c r="J18" s="149">
        <f>[7]industriindustri!J132</f>
        <v>346.02256514913574</v>
      </c>
      <c r="K18" s="149">
        <f>[7]industriindustri!K132</f>
        <v>4915.5411900435029</v>
      </c>
      <c r="L18" s="149">
        <f>[7]industriindustri!L132</f>
        <v>2429.3723671531807</v>
      </c>
      <c r="M18" s="149">
        <f>[7]industriindustri!M132</f>
        <v>22.027631841724023</v>
      </c>
      <c r="N18" s="149">
        <f>[7]industriindustri!N132</f>
        <v>1418.1452895968655</v>
      </c>
      <c r="O18" s="149">
        <f>[7]industriindustri!O132</f>
        <v>1046.7994628637482</v>
      </c>
      <c r="P18" s="149">
        <f>[7]industriindustri!P132</f>
        <v>169.0563194233481</v>
      </c>
      <c r="Q18" s="149">
        <f>[7]industriindustri!Q132</f>
        <v>521.04129521198979</v>
      </c>
      <c r="R18" s="149">
        <f>[7]industriindustri!R132</f>
        <v>33547.182247252153</v>
      </c>
      <c r="S18" s="149">
        <f>[7]industriindustri!S132</f>
        <v>248.75874553378435</v>
      </c>
      <c r="T18" s="149">
        <f>[7]industriindustri!T132</f>
        <v>1381.7496356238246</v>
      </c>
      <c r="U18" s="149">
        <f>[7]industriindustri!U132</f>
        <v>2391.169006064064</v>
      </c>
      <c r="V18" s="149">
        <f>[7]industriindustri!V132</f>
        <v>590.77234000790986</v>
      </c>
      <c r="W18" s="149">
        <f>[7]industriindustri!W132</f>
        <v>602.71593335749458</v>
      </c>
      <c r="X18" s="149">
        <f>[7]industriindustri!X132</f>
        <v>142.44546956361538</v>
      </c>
      <c r="Y18" s="149">
        <f>[7]industriindustri!Y132</f>
        <v>1218.5602066854035</v>
      </c>
      <c r="Z18" s="149">
        <f>[7]industriindustri!Z132</f>
        <v>433.40968077041572</v>
      </c>
      <c r="AA18" s="149">
        <f>[7]industriindustri!AA132</f>
        <v>1351.9275623036579</v>
      </c>
      <c r="AB18" s="149">
        <f>[7]industriindustri!AB132</f>
        <v>523.58963785415403</v>
      </c>
      <c r="AC18" s="149">
        <f>[7]industriindustri!AC132</f>
        <v>239.06911423785752</v>
      </c>
      <c r="AD18" s="149">
        <f>[7]industriindustri!AD132</f>
        <v>137.26966024837381</v>
      </c>
      <c r="AE18" s="149">
        <f>[7]industriindustri!AE132</f>
        <v>1552.5678164549779</v>
      </c>
      <c r="AF18" s="149">
        <f>[7]industriindustri!AF132</f>
        <v>321.1442870161859</v>
      </c>
      <c r="AG18" s="149">
        <f>[7]industriindustri!AG132</f>
        <v>936.34609721144011</v>
      </c>
      <c r="AH18" s="149">
        <f>[7]industriindustri!AH132</f>
        <v>488.41468285285202</v>
      </c>
      <c r="AI18" s="149">
        <f>[7]industriindustri!AI132</f>
        <v>335.01577360245579</v>
      </c>
      <c r="AJ18" s="149">
        <f>[7]industriindustri!AJ132</f>
        <v>407.78650381215061</v>
      </c>
      <c r="AK18" s="149">
        <f>[7]industriindustri!AK132</f>
        <v>69.168774485204068</v>
      </c>
      <c r="AL18" s="149">
        <f>[7]industriindustri!AL132</f>
        <v>410.54304201419632</v>
      </c>
      <c r="AM18" s="91">
        <f t="shared" si="0"/>
        <v>63366.534408213833</v>
      </c>
      <c r="AN18" s="150">
        <f>[7]industriindustri!AN132</f>
        <v>19508.770199459657</v>
      </c>
      <c r="AO18" s="151">
        <f t="shared" si="1"/>
        <v>82875.30460767349</v>
      </c>
      <c r="AP18" s="84"/>
      <c r="AQ18" s="84"/>
      <c r="AR18" s="130"/>
    </row>
    <row r="19" spans="1:44">
      <c r="A19" s="37" t="s">
        <v>143</v>
      </c>
      <c r="B19" s="23" t="s">
        <v>10</v>
      </c>
      <c r="C19" s="105" t="s">
        <v>41</v>
      </c>
      <c r="D19" s="149">
        <f>[7]industriindustri!D133</f>
        <v>1951.8693436121748</v>
      </c>
      <c r="E19" s="149">
        <f>[7]industriindustri!E133</f>
        <v>3358.7251202785001</v>
      </c>
      <c r="F19" s="149">
        <f>[7]industriindustri!F133</f>
        <v>1041.540519176099</v>
      </c>
      <c r="G19" s="149">
        <f>[7]industriindustri!G133</f>
        <v>390.1109427136472</v>
      </c>
      <c r="H19" s="149">
        <f>[7]industriindustri!H133</f>
        <v>2579.2345229962821</v>
      </c>
      <c r="I19" s="149">
        <f>[7]industriindustri!I133</f>
        <v>195.4808916748409</v>
      </c>
      <c r="J19" s="149">
        <f>[7]industriindustri!J133</f>
        <v>353.0084449772466</v>
      </c>
      <c r="K19" s="149">
        <f>[7]industriindustri!K133</f>
        <v>1699.9354797989608</v>
      </c>
      <c r="L19" s="149">
        <f>[7]industriindustri!L133</f>
        <v>5544.7761745325688</v>
      </c>
      <c r="M19" s="149">
        <f>[7]industriindustri!M133</f>
        <v>455.67013739495195</v>
      </c>
      <c r="N19" s="149">
        <f>[7]industriindustri!N133</f>
        <v>1067.6589709587031</v>
      </c>
      <c r="O19" s="149">
        <f>[7]industriindustri!O133</f>
        <v>168.99520924204035</v>
      </c>
      <c r="P19" s="149">
        <f>[7]industriindustri!P133</f>
        <v>861.51355412216856</v>
      </c>
      <c r="Q19" s="149">
        <f>[7]industriindustri!Q133</f>
        <v>4983.4723057492529</v>
      </c>
      <c r="R19" s="149">
        <f>[7]industriindustri!R133</f>
        <v>20064.411979498953</v>
      </c>
      <c r="S19" s="149">
        <f>[7]industriindustri!S133</f>
        <v>40.758824565438864</v>
      </c>
      <c r="T19" s="149">
        <f>[7]industriindustri!T133</f>
        <v>983.91295341628916</v>
      </c>
      <c r="U19" s="149">
        <f>[7]industriindustri!U133</f>
        <v>1005.7932325245308</v>
      </c>
      <c r="V19" s="149">
        <f>[7]industriindustri!V133</f>
        <v>690.9169396899988</v>
      </c>
      <c r="W19" s="149">
        <f>[7]industriindustri!W133</f>
        <v>414.20137657491767</v>
      </c>
      <c r="X19" s="149">
        <f>[7]industriindustri!X133</f>
        <v>191.4263421544803</v>
      </c>
      <c r="Y19" s="149">
        <f>[7]industriindustri!Y133</f>
        <v>510.11088218986561</v>
      </c>
      <c r="Z19" s="149">
        <f>[7]industriindustri!Z133</f>
        <v>1109.1157298680357</v>
      </c>
      <c r="AA19" s="149">
        <f>[7]industriindustri!AA133</f>
        <v>3389.2984460685125</v>
      </c>
      <c r="AB19" s="149">
        <f>[7]industriindustri!AB133</f>
        <v>771.87502620208932</v>
      </c>
      <c r="AC19" s="149">
        <f>[7]industriindustri!AC133</f>
        <v>186.63280785121981</v>
      </c>
      <c r="AD19" s="149">
        <f>[7]industriindustri!AD133</f>
        <v>111.1124281134741</v>
      </c>
      <c r="AE19" s="149">
        <f>[7]industriindustri!AE133</f>
        <v>2180.3452912709754</v>
      </c>
      <c r="AF19" s="149">
        <f>[7]industriindustri!AF133</f>
        <v>421.58269912013526</v>
      </c>
      <c r="AG19" s="149">
        <f>[7]industriindustri!AG133</f>
        <v>926.40058218358581</v>
      </c>
      <c r="AH19" s="149">
        <f>[7]industriindustri!AH133</f>
        <v>291.68805109841765</v>
      </c>
      <c r="AI19" s="149">
        <f>[7]industriindustri!AI133</f>
        <v>782.53129201537286</v>
      </c>
      <c r="AJ19" s="149">
        <f>[7]industriindustri!AJ133</f>
        <v>405.59630131947023</v>
      </c>
      <c r="AK19" s="149">
        <f>[7]industriindustri!AK133</f>
        <v>84.979746126424729</v>
      </c>
      <c r="AL19" s="149">
        <f>[7]industriindustri!AL133</f>
        <v>605.55084010294274</v>
      </c>
      <c r="AM19" s="91">
        <f t="shared" si="0"/>
        <v>59820.233389182562</v>
      </c>
      <c r="AN19" s="150">
        <f>[7]industriindustri!AN133</f>
        <v>33110.456302853599</v>
      </c>
      <c r="AO19" s="151">
        <f t="shared" si="1"/>
        <v>92930.689692036161</v>
      </c>
      <c r="AP19" s="84"/>
      <c r="AQ19" s="84"/>
      <c r="AR19" s="130"/>
    </row>
    <row r="20" spans="1:44">
      <c r="A20" s="37" t="s">
        <v>268</v>
      </c>
      <c r="B20" s="23" t="s">
        <v>271</v>
      </c>
      <c r="C20" s="105" t="s">
        <v>273</v>
      </c>
      <c r="D20" s="149">
        <f>[7]industriindustri!D134</f>
        <v>520.95171323358659</v>
      </c>
      <c r="E20" s="149">
        <f>[7]industriindustri!E134</f>
        <v>2833.8458120953474</v>
      </c>
      <c r="F20" s="149">
        <f>[7]industriindustri!F134</f>
        <v>563.98981695826558</v>
      </c>
      <c r="G20" s="149">
        <f>[7]industriindustri!G134</f>
        <v>186.62160708453615</v>
      </c>
      <c r="H20" s="149">
        <f>[7]industriindustri!H134</f>
        <v>337.25722382179424</v>
      </c>
      <c r="I20" s="149">
        <f>[7]industriindustri!I134</f>
        <v>180.44614922372088</v>
      </c>
      <c r="J20" s="149">
        <f>[7]industriindustri!J134</f>
        <v>541.51866450489797</v>
      </c>
      <c r="K20" s="149">
        <f>[7]industriindustri!K134</f>
        <v>935.57205535891933</v>
      </c>
      <c r="L20" s="149">
        <f>[7]industriindustri!L134</f>
        <v>941.86124413875427</v>
      </c>
      <c r="M20" s="149">
        <f>[7]industriindustri!M134</f>
        <v>429.74728578182589</v>
      </c>
      <c r="N20" s="149">
        <f>[7]industriindustri!N134</f>
        <v>519.77720781689743</v>
      </c>
      <c r="O20" s="149">
        <f>[7]industriindustri!O134</f>
        <v>1.3882182660769786</v>
      </c>
      <c r="P20" s="149">
        <f>[7]industriindustri!P134</f>
        <v>124.1664462325424</v>
      </c>
      <c r="Q20" s="149">
        <f>[7]industriindustri!Q134</f>
        <v>147.69885615558562</v>
      </c>
      <c r="R20" s="149">
        <f>[7]industriindustri!R134</f>
        <v>6262.3469315124021</v>
      </c>
      <c r="S20" s="149">
        <f>[7]industriindustri!S134</f>
        <v>1236.8703967486545</v>
      </c>
      <c r="T20" s="149">
        <f>[7]industriindustri!T134</f>
        <v>800.10659828373764</v>
      </c>
      <c r="U20" s="149">
        <f>[7]industriindustri!U134</f>
        <v>329.46845193917778</v>
      </c>
      <c r="V20" s="149">
        <f>[7]industriindustri!V134</f>
        <v>596.17101776872516</v>
      </c>
      <c r="W20" s="149">
        <f>[7]industriindustri!W134</f>
        <v>542.9499942460842</v>
      </c>
      <c r="X20" s="149">
        <f>[7]industriindustri!X134</f>
        <v>199.23926171021395</v>
      </c>
      <c r="Y20" s="149">
        <f>[7]industriindustri!Y134</f>
        <v>354.50797754362009</v>
      </c>
      <c r="Z20" s="149">
        <f>[7]industriindustri!Z134</f>
        <v>365.43975232563855</v>
      </c>
      <c r="AA20" s="149">
        <f>[7]industriindustri!AA134</f>
        <v>2903.7409634553383</v>
      </c>
      <c r="AB20" s="149">
        <f>[7]industriindustri!AB134</f>
        <v>2133.3229500186289</v>
      </c>
      <c r="AC20" s="149">
        <f>[7]industriindustri!AC134</f>
        <v>253.92639559739652</v>
      </c>
      <c r="AD20" s="149">
        <f>[7]industriindustri!AD134</f>
        <v>103.81006584329481</v>
      </c>
      <c r="AE20" s="149">
        <f>[7]industriindustri!AE134</f>
        <v>2287.3699833070505</v>
      </c>
      <c r="AF20" s="149">
        <f>[7]industriindustri!AF134</f>
        <v>187.98744803970163</v>
      </c>
      <c r="AG20" s="149">
        <f>[7]industriindustri!AG134</f>
        <v>1561.8576787999091</v>
      </c>
      <c r="AH20" s="149">
        <f>[7]industriindustri!AH134</f>
        <v>402.02740103001486</v>
      </c>
      <c r="AI20" s="149">
        <f>[7]industriindustri!AI134</f>
        <v>194.81083171583697</v>
      </c>
      <c r="AJ20" s="149">
        <f>[7]industriindustri!AJ134</f>
        <v>213.84007624865609</v>
      </c>
      <c r="AK20" s="149">
        <f>[7]industriindustri!AK134</f>
        <v>161.80361660911964</v>
      </c>
      <c r="AL20" s="149">
        <f>[7]industriindustri!AL134</f>
        <v>592.24204054160327</v>
      </c>
      <c r="AM20" s="91">
        <f t="shared" si="0"/>
        <v>29948.682133957547</v>
      </c>
      <c r="AN20" s="150">
        <f>[7]industriindustri!AN134</f>
        <v>100377.47532050384</v>
      </c>
      <c r="AO20" s="151">
        <f t="shared" si="1"/>
        <v>130326.15745446138</v>
      </c>
      <c r="AP20" s="84"/>
      <c r="AQ20" s="84"/>
      <c r="AR20" s="130"/>
    </row>
    <row r="21" spans="1:44">
      <c r="A21" s="37" t="s">
        <v>146</v>
      </c>
      <c r="B21" s="23" t="s">
        <v>11</v>
      </c>
      <c r="C21" s="105" t="s">
        <v>42</v>
      </c>
      <c r="D21" s="149">
        <f>[7]industriindustri!D135</f>
        <v>221.78922882178711</v>
      </c>
      <c r="E21" s="149">
        <f>[7]industriindustri!E135</f>
        <v>168.02222428534648</v>
      </c>
      <c r="F21" s="149">
        <f>[7]industriindustri!F135</f>
        <v>147.84586234563977</v>
      </c>
      <c r="G21" s="149">
        <f>[7]industriindustri!G135</f>
        <v>60.891846085016752</v>
      </c>
      <c r="H21" s="149">
        <f>[7]industriindustri!H135</f>
        <v>195.66199164648964</v>
      </c>
      <c r="I21" s="149">
        <f>[7]industriindustri!I135</f>
        <v>14.613980658773954</v>
      </c>
      <c r="J21" s="149">
        <f>[7]industriindustri!J135</f>
        <v>45.290578312868092</v>
      </c>
      <c r="K21" s="149">
        <f>[7]industriindustri!K135</f>
        <v>164.33943221200718</v>
      </c>
      <c r="L21" s="149">
        <f>[7]industriindustri!L135</f>
        <v>320.47558953814558</v>
      </c>
      <c r="M21" s="149">
        <f>[7]industriindustri!M135</f>
        <v>24.36427207577368</v>
      </c>
      <c r="N21" s="149">
        <f>[7]industriindustri!N135</f>
        <v>488.16298518218503</v>
      </c>
      <c r="O21" s="149">
        <f>[7]industriindustri!O135</f>
        <v>22.701557431303371</v>
      </c>
      <c r="P21" s="149">
        <f>[7]industriindustri!P135</f>
        <v>35.646974257403031</v>
      </c>
      <c r="Q21" s="149">
        <f>[7]industriindustri!Q135</f>
        <v>137.9444705814698</v>
      </c>
      <c r="R21" s="149">
        <f>[7]industriindustri!R135</f>
        <v>1874.0284839360677</v>
      </c>
      <c r="S21" s="149">
        <f>[7]industriindustri!S135</f>
        <v>18.596510958887652</v>
      </c>
      <c r="T21" s="149">
        <f>[7]industriindustri!T135</f>
        <v>637.2951533463654</v>
      </c>
      <c r="U21" s="149">
        <f>[7]industriindustri!U135</f>
        <v>109.98457161778867</v>
      </c>
      <c r="V21" s="149">
        <f>[7]industriindustri!V135</f>
        <v>70.906642208533839</v>
      </c>
      <c r="W21" s="149">
        <f>[7]industriindustri!W135</f>
        <v>204.40705881592416</v>
      </c>
      <c r="X21" s="149">
        <f>[7]industriindustri!X135</f>
        <v>40.717223303329334</v>
      </c>
      <c r="Y21" s="149">
        <f>[7]industriindustri!Y135</f>
        <v>157.07626564736819</v>
      </c>
      <c r="Z21" s="149">
        <f>[7]industriindustri!Z135</f>
        <v>48.213053776989838</v>
      </c>
      <c r="AA21" s="149">
        <f>[7]industriindustri!AA135</f>
        <v>850.20649020221049</v>
      </c>
      <c r="AB21" s="149">
        <f>[7]industriindustri!AB135</f>
        <v>88.825406856763905</v>
      </c>
      <c r="AC21" s="149">
        <f>[7]industriindustri!AC135</f>
        <v>62.488197747994676</v>
      </c>
      <c r="AD21" s="149">
        <f>[7]industriindustri!AD135</f>
        <v>51.755200000377158</v>
      </c>
      <c r="AE21" s="149">
        <f>[7]industriindustri!AE135</f>
        <v>229.44519967047935</v>
      </c>
      <c r="AF21" s="149">
        <f>[7]industriindustri!AF135</f>
        <v>93.894104053434958</v>
      </c>
      <c r="AG21" s="149">
        <f>[7]industriindustri!AG135</f>
        <v>255.29128086765633</v>
      </c>
      <c r="AH21" s="149">
        <f>[7]industriindustri!AH135</f>
        <v>184.70457725445192</v>
      </c>
      <c r="AI21" s="149">
        <f>[7]industriindustri!AI135</f>
        <v>188.83465781363867</v>
      </c>
      <c r="AJ21" s="149">
        <f>[7]industriindustri!AJ135</f>
        <v>877.63868062182496</v>
      </c>
      <c r="AK21" s="149">
        <f>[7]industriindustri!AK135</f>
        <v>26.720602275948849</v>
      </c>
      <c r="AL21" s="149">
        <f>[7]industriindustri!AL135</f>
        <v>207.53922791972869</v>
      </c>
      <c r="AM21" s="91">
        <f t="shared" si="0"/>
        <v>8326.3195823299739</v>
      </c>
      <c r="AN21" s="150">
        <f>[7]industriindustri!AN135</f>
        <v>25908.425117675957</v>
      </c>
      <c r="AO21" s="151">
        <f t="shared" si="1"/>
        <v>34234.744700005933</v>
      </c>
      <c r="AP21" s="84"/>
      <c r="AQ21" s="84"/>
      <c r="AR21" s="130"/>
    </row>
    <row r="22" spans="1:44">
      <c r="A22" s="37" t="s">
        <v>149</v>
      </c>
      <c r="B22" s="23" t="s">
        <v>12</v>
      </c>
      <c r="C22" s="105" t="s">
        <v>43</v>
      </c>
      <c r="D22" s="149">
        <f>[7]industriindustri!D136</f>
        <v>2099.7252743920426</v>
      </c>
      <c r="E22" s="149">
        <f>[7]industriindustri!E136</f>
        <v>400.58450299783192</v>
      </c>
      <c r="F22" s="149">
        <f>[7]industriindustri!F136</f>
        <v>1006.0168762156175</v>
      </c>
      <c r="G22" s="149">
        <f>[7]industriindustri!G136</f>
        <v>792.6265781474084</v>
      </c>
      <c r="H22" s="149">
        <f>[7]industriindustri!H136</f>
        <v>170.31447753210713</v>
      </c>
      <c r="I22" s="149">
        <f>[7]industriindustri!I136</f>
        <v>34.620318998623048</v>
      </c>
      <c r="J22" s="149">
        <f>[7]industriindustri!J136</f>
        <v>112.737982408718</v>
      </c>
      <c r="K22" s="149">
        <f>[7]industriindustri!K136</f>
        <v>772.39391064270546</v>
      </c>
      <c r="L22" s="149">
        <f>[7]industriindustri!L136</f>
        <v>3562.7359224831307</v>
      </c>
      <c r="M22" s="149">
        <f>[7]industriindustri!M136</f>
        <v>117.71791109450615</v>
      </c>
      <c r="N22" s="149">
        <f>[7]industriindustri!N136</f>
        <v>261.9428442491909</v>
      </c>
      <c r="O22" s="149">
        <f>[7]industriindustri!O136</f>
        <v>66.412030071704706</v>
      </c>
      <c r="P22" s="149">
        <f>[7]industriindustri!P136</f>
        <v>54.913378368184603</v>
      </c>
      <c r="Q22" s="149">
        <f>[7]industriindustri!Q136</f>
        <v>205.32765313477444</v>
      </c>
      <c r="R22" s="149">
        <f>[7]industriindustri!R136</f>
        <v>3992.9214785988793</v>
      </c>
      <c r="S22" s="149">
        <f>[7]industriindustri!S136</f>
        <v>131.46544675133458</v>
      </c>
      <c r="T22" s="149">
        <f>[7]industriindustri!T136</f>
        <v>1234.0880910710987</v>
      </c>
      <c r="U22" s="149">
        <f>[7]industriindustri!U136</f>
        <v>610.51611392595873</v>
      </c>
      <c r="V22" s="149">
        <f>[7]industriindustri!V136</f>
        <v>562.63915470414474</v>
      </c>
      <c r="W22" s="149">
        <f>[7]industriindustri!W136</f>
        <v>292.88123037764882</v>
      </c>
      <c r="X22" s="149">
        <f>[7]industriindustri!X136</f>
        <v>76.319851689030884</v>
      </c>
      <c r="Y22" s="149">
        <f>[7]industriindustri!Y136</f>
        <v>935.94273807455238</v>
      </c>
      <c r="Z22" s="149">
        <f>[7]industriindustri!Z136</f>
        <v>235.34202134353637</v>
      </c>
      <c r="AA22" s="149">
        <f>[7]industriindustri!AA136</f>
        <v>1003.8793503744497</v>
      </c>
      <c r="AB22" s="149">
        <f>[7]industriindustri!AB136</f>
        <v>221.4945709899018</v>
      </c>
      <c r="AC22" s="149">
        <f>[7]industriindustri!AC136</f>
        <v>497.93526801834082</v>
      </c>
      <c r="AD22" s="149">
        <f>[7]industriindustri!AD136</f>
        <v>394.92481096344022</v>
      </c>
      <c r="AE22" s="149">
        <f>[7]industriindustri!AE136</f>
        <v>821.75469833599198</v>
      </c>
      <c r="AF22" s="149">
        <f>[7]industriindustri!AF136</f>
        <v>235.63185745024765</v>
      </c>
      <c r="AG22" s="149">
        <f>[7]industriindustri!AG136</f>
        <v>676.90620464845165</v>
      </c>
      <c r="AH22" s="149">
        <f>[7]industriindustri!AH136</f>
        <v>840.98747349938151</v>
      </c>
      <c r="AI22" s="149">
        <f>[7]industriindustri!AI136</f>
        <v>437.8358510362275</v>
      </c>
      <c r="AJ22" s="149">
        <f>[7]industriindustri!AJ136</f>
        <v>928.79643994014884</v>
      </c>
      <c r="AK22" s="149">
        <f>[7]industriindustri!AK136</f>
        <v>150.81570974073156</v>
      </c>
      <c r="AL22" s="149">
        <f>[7]industriindustri!AL136</f>
        <v>328.624784482103</v>
      </c>
      <c r="AM22" s="91">
        <f t="shared" si="0"/>
        <v>24269.772806752138</v>
      </c>
      <c r="AN22" s="150">
        <f>[7]industriindustri!AN136</f>
        <v>36401.687495759237</v>
      </c>
      <c r="AO22" s="151">
        <f t="shared" si="1"/>
        <v>60671.460302511376</v>
      </c>
      <c r="AP22" s="84"/>
      <c r="AQ22" s="84"/>
      <c r="AR22" s="130"/>
    </row>
    <row r="23" spans="1:44">
      <c r="A23" s="37" t="s">
        <v>152</v>
      </c>
      <c r="B23" s="23" t="s">
        <v>13</v>
      </c>
      <c r="C23" s="105" t="s">
        <v>44</v>
      </c>
      <c r="D23" s="149">
        <f>[7]industriindustri!D137</f>
        <v>2286.0548677511806</v>
      </c>
      <c r="E23" s="149">
        <f>[7]industriindustri!E137</f>
        <v>24.679494107311999</v>
      </c>
      <c r="F23" s="149">
        <f>[7]industriindustri!F137</f>
        <v>30.574207828034936</v>
      </c>
      <c r="G23" s="149">
        <f>[7]industriindustri!G137</f>
        <v>186.87405026473809</v>
      </c>
      <c r="H23" s="149">
        <f>[7]industriindustri!H137</f>
        <v>1.9436744587652788</v>
      </c>
      <c r="I23" s="149">
        <f>[7]industriindustri!I137</f>
        <v>3.3337251719164844</v>
      </c>
      <c r="J23" s="149">
        <f>[7]industriindustri!J137</f>
        <v>7.9305269437957349E-2</v>
      </c>
      <c r="K23" s="149">
        <f>[7]industriindustri!K137</f>
        <v>18.598936500730844</v>
      </c>
      <c r="L23" s="149">
        <f>[7]industriindustri!L137</f>
        <v>2.9930868367978429</v>
      </c>
      <c r="M23" s="149">
        <f>[7]industriindustri!M137</f>
        <v>4.9754509021048685</v>
      </c>
      <c r="N23" s="149">
        <f>[7]industriindustri!N137</f>
        <v>6.3724732274058056</v>
      </c>
      <c r="O23" s="149">
        <f>[7]industriindustri!O137</f>
        <v>42.14352169847168</v>
      </c>
      <c r="P23" s="149">
        <f>[7]industriindustri!P137</f>
        <v>315.2538202125927</v>
      </c>
      <c r="Q23" s="149">
        <f>[7]industriindustri!Q137</f>
        <v>5.8802954819062068</v>
      </c>
      <c r="R23" s="149">
        <f>[7]industriindustri!R137</f>
        <v>341.46389306494183</v>
      </c>
      <c r="S23" s="149">
        <f>[7]industriindustri!S137</f>
        <v>1.0864071125427088</v>
      </c>
      <c r="T23" s="149">
        <f>[7]industriindustri!T137</f>
        <v>138.58703960645806</v>
      </c>
      <c r="U23" s="149">
        <f>[7]industriindustri!U137</f>
        <v>32.06452258580795</v>
      </c>
      <c r="V23" s="149">
        <f>[7]industriindustri!V137</f>
        <v>261.51106233560154</v>
      </c>
      <c r="W23" s="149">
        <f>[7]industriindustri!W137</f>
        <v>21.228142826039363</v>
      </c>
      <c r="X23" s="149">
        <f>[7]industriindustri!X137</f>
        <v>19.068203116106979</v>
      </c>
      <c r="Y23" s="149">
        <f>[7]industriindustri!Y137</f>
        <v>444.5986831328533</v>
      </c>
      <c r="Z23" s="149">
        <f>[7]industriindustri!Z137</f>
        <v>197.16517457822465</v>
      </c>
      <c r="AA23" s="149">
        <f>[7]industriindustri!AA137</f>
        <v>1.5878559247432316</v>
      </c>
      <c r="AB23" s="149">
        <f>[7]industriindustri!AB137</f>
        <v>2.5560097180920489</v>
      </c>
      <c r="AC23" s="149">
        <f>[7]industriindustri!AC137</f>
        <v>39.908843267347549</v>
      </c>
      <c r="AD23" s="149">
        <f>[7]industriindustri!AD137</f>
        <v>83.773627827324972</v>
      </c>
      <c r="AE23" s="149">
        <f>[7]industriindustri!AE137</f>
        <v>96.296532605226318</v>
      </c>
      <c r="AF23" s="149">
        <f>[7]industriindustri!AF137</f>
        <v>56.31486447252928</v>
      </c>
      <c r="AG23" s="149">
        <f>[7]industriindustri!AG137</f>
        <v>120.35691706839174</v>
      </c>
      <c r="AH23" s="149">
        <f>[7]industriindustri!AH137</f>
        <v>183.46598401140741</v>
      </c>
      <c r="AI23" s="149">
        <f>[7]industriindustri!AI137</f>
        <v>636.28394948095934</v>
      </c>
      <c r="AJ23" s="149">
        <f>[7]industriindustri!AJ137</f>
        <v>749.06413607860577</v>
      </c>
      <c r="AK23" s="149">
        <f>[7]industriindustri!AK137</f>
        <v>555.00666977785909</v>
      </c>
      <c r="AL23" s="149">
        <f>[7]industriindustri!AL137</f>
        <v>92.331389716220016</v>
      </c>
      <c r="AM23" s="91">
        <f t="shared" si="0"/>
        <v>7003.4768180186793</v>
      </c>
      <c r="AN23" s="150">
        <f>[7]industriindustri!AN137</f>
        <v>5197.01755197684</v>
      </c>
      <c r="AO23" s="151">
        <f t="shared" si="1"/>
        <v>12200.494369995518</v>
      </c>
      <c r="AP23" s="84"/>
      <c r="AQ23" s="84"/>
      <c r="AR23" s="130"/>
    </row>
    <row r="24" spans="1:44">
      <c r="A24" s="37" t="s">
        <v>155</v>
      </c>
      <c r="B24" s="23" t="s">
        <v>14</v>
      </c>
      <c r="C24" s="105" t="s">
        <v>45</v>
      </c>
      <c r="D24" s="149">
        <f>[7]industriindustri!D138</f>
        <v>1688.1382065942687</v>
      </c>
      <c r="E24" s="149">
        <f>[7]industriindustri!E138</f>
        <v>542.37346529035756</v>
      </c>
      <c r="F24" s="149">
        <f>[7]industriindustri!F138</f>
        <v>1366.4315144365933</v>
      </c>
      <c r="G24" s="149">
        <f>[7]industriindustri!G138</f>
        <v>541.95877709425372</v>
      </c>
      <c r="H24" s="149">
        <f>[7]industriindustri!H138</f>
        <v>337.6735878205302</v>
      </c>
      <c r="I24" s="149">
        <f>[7]industriindustri!I138</f>
        <v>242.45275616200476</v>
      </c>
      <c r="J24" s="149">
        <f>[7]industriindustri!J138</f>
        <v>554.02622521765181</v>
      </c>
      <c r="K24" s="149">
        <f>[7]industriindustri!K138</f>
        <v>1673.5336637999767</v>
      </c>
      <c r="L24" s="149">
        <f>[7]industriindustri!L138</f>
        <v>221.24175131235623</v>
      </c>
      <c r="M24" s="149">
        <f>[7]industriindustri!M138</f>
        <v>3.6365686735599843</v>
      </c>
      <c r="N24" s="149">
        <f>[7]industriindustri!N138</f>
        <v>377.89656537730593</v>
      </c>
      <c r="O24" s="149">
        <f>[7]industriindustri!O138</f>
        <v>1607.6003031616258</v>
      </c>
      <c r="P24" s="149">
        <f>[7]industriindustri!P138</f>
        <v>263.84064556568967</v>
      </c>
      <c r="Q24" s="149">
        <f>[7]industriindustri!Q138</f>
        <v>652.65211345887894</v>
      </c>
      <c r="R24" s="149">
        <f>[7]industriindustri!R138</f>
        <v>4307.4011693421598</v>
      </c>
      <c r="S24" s="149">
        <f>[7]industriindustri!S138</f>
        <v>349.46377472626239</v>
      </c>
      <c r="T24" s="149">
        <f>[7]industriindustri!T138</f>
        <v>1003.4357331400954</v>
      </c>
      <c r="U24" s="149">
        <f>[7]industriindustri!U138</f>
        <v>553.46387428781054</v>
      </c>
      <c r="V24" s="149">
        <f>[7]industriindustri!V138</f>
        <v>284.54330596835439</v>
      </c>
      <c r="W24" s="149">
        <f>[7]industriindustri!W138</f>
        <v>199.69051753704042</v>
      </c>
      <c r="X24" s="149">
        <f>[7]industriindustri!X138</f>
        <v>101.90253080537983</v>
      </c>
      <c r="Y24" s="149">
        <f>[7]industriindustri!Y138</f>
        <v>683.16691238386261</v>
      </c>
      <c r="Z24" s="149">
        <f>[7]industriindustri!Z138</f>
        <v>110.76779956286019</v>
      </c>
      <c r="AA24" s="149">
        <f>[7]industriindustri!AA138</f>
        <v>959.96598849109898</v>
      </c>
      <c r="AB24" s="149">
        <f>[7]industriindustri!AB138</f>
        <v>115.51584961934927</v>
      </c>
      <c r="AC24" s="149">
        <f>[7]industriindustri!AC138</f>
        <v>130.99034775426469</v>
      </c>
      <c r="AD24" s="149">
        <f>[7]industriindustri!AD138</f>
        <v>58.062808736036928</v>
      </c>
      <c r="AE24" s="149">
        <f>[7]industriindustri!AE138</f>
        <v>461.83528654423765</v>
      </c>
      <c r="AF24" s="149">
        <f>[7]industriindustri!AF138</f>
        <v>313.52214746036037</v>
      </c>
      <c r="AG24" s="149">
        <f>[7]industriindustri!AG138</f>
        <v>1043.8966557981239</v>
      </c>
      <c r="AH24" s="149">
        <f>[7]industriindustri!AH138</f>
        <v>235.82773640060915</v>
      </c>
      <c r="AI24" s="149">
        <f>[7]industriindustri!AI138</f>
        <v>334.75210265607637</v>
      </c>
      <c r="AJ24" s="149">
        <f>[7]industriindustri!AJ138</f>
        <v>874.71330833840727</v>
      </c>
      <c r="AK24" s="149">
        <f>[7]industriindustri!AK138</f>
        <v>147.98650334219246</v>
      </c>
      <c r="AL24" s="149">
        <f>[7]industriindustri!AL138</f>
        <v>218.16253003379907</v>
      </c>
      <c r="AM24" s="91">
        <f t="shared" si="0"/>
        <v>22562.523026893432</v>
      </c>
      <c r="AN24" s="150">
        <f>[7]industriindustri!AN138</f>
        <v>117.72439301510531</v>
      </c>
      <c r="AO24" s="151">
        <f t="shared" si="1"/>
        <v>22680.247419908537</v>
      </c>
      <c r="AP24" s="84"/>
      <c r="AQ24" s="84"/>
      <c r="AR24" s="130"/>
    </row>
    <row r="25" spans="1:44">
      <c r="A25" s="37" t="s">
        <v>158</v>
      </c>
      <c r="B25" s="23" t="s">
        <v>0</v>
      </c>
      <c r="C25" s="105" t="s">
        <v>1</v>
      </c>
      <c r="D25" s="149">
        <f>[7]industriindustri!D139</f>
        <v>2266.1289068610358</v>
      </c>
      <c r="E25" s="149">
        <f>[7]industriindustri!E139</f>
        <v>1182.4550838861194</v>
      </c>
      <c r="F25" s="149">
        <f>[7]industriindustri!F139</f>
        <v>1301.4938012943408</v>
      </c>
      <c r="G25" s="149">
        <f>[7]industriindustri!G139</f>
        <v>2018.8304925429841</v>
      </c>
      <c r="H25" s="149">
        <f>[7]industriindustri!H139</f>
        <v>299.6942902469051</v>
      </c>
      <c r="I25" s="149">
        <f>[7]industriindustri!I139</f>
        <v>34.407966431838616</v>
      </c>
      <c r="J25" s="149">
        <f>[7]industriindustri!J139</f>
        <v>288.36627173919885</v>
      </c>
      <c r="K25" s="149">
        <f>[7]industriindustri!K139</f>
        <v>5922.3704581674492</v>
      </c>
      <c r="L25" s="149">
        <f>[7]industriindustri!L139</f>
        <v>5662.9793446015692</v>
      </c>
      <c r="M25" s="149">
        <f>[7]industriindustri!M139</f>
        <v>372.52498989726962</v>
      </c>
      <c r="N25" s="149">
        <f>[7]industriindustri!N139</f>
        <v>386.37333643155625</v>
      </c>
      <c r="O25" s="149">
        <f>[7]industriindustri!O139</f>
        <v>1374.0719202129435</v>
      </c>
      <c r="P25" s="149">
        <f>[7]industriindustri!P139</f>
        <v>162.45621413275038</v>
      </c>
      <c r="Q25" s="149">
        <f>[7]industriindustri!Q139</f>
        <v>332.86948389075718</v>
      </c>
      <c r="R25" s="149">
        <f>[7]industriindustri!R139</f>
        <v>85200.862419025681</v>
      </c>
      <c r="S25" s="149">
        <f>[7]industriindustri!S139</f>
        <v>191.47817665609858</v>
      </c>
      <c r="T25" s="149">
        <f>[7]industriindustri!T139</f>
        <v>2817.8510578124988</v>
      </c>
      <c r="U25" s="149">
        <f>[7]industriindustri!U139</f>
        <v>2315.2977924924448</v>
      </c>
      <c r="V25" s="149">
        <f>[7]industriindustri!V139</f>
        <v>889.82340167500547</v>
      </c>
      <c r="W25" s="149">
        <f>[7]industriindustri!W139</f>
        <v>2107.4412763445521</v>
      </c>
      <c r="X25" s="149">
        <f>[7]industriindustri!X139</f>
        <v>389.36311370508463</v>
      </c>
      <c r="Y25" s="149">
        <f>[7]industriindustri!Y139</f>
        <v>1893.3128828443523</v>
      </c>
      <c r="Z25" s="149">
        <f>[7]industriindustri!Z139</f>
        <v>364.88393082723945</v>
      </c>
      <c r="AA25" s="149">
        <f>[7]industriindustri!AA139</f>
        <v>1310.8041100590613</v>
      </c>
      <c r="AB25" s="149">
        <f>[7]industriindustri!AB139</f>
        <v>1863.1285549081424</v>
      </c>
      <c r="AC25" s="149">
        <f>[7]industriindustri!AC139</f>
        <v>410.67792079601037</v>
      </c>
      <c r="AD25" s="149">
        <f>[7]industriindustri!AD139</f>
        <v>7865.7588927569914</v>
      </c>
      <c r="AE25" s="149">
        <f>[7]industriindustri!AE139</f>
        <v>2043.7624823676015</v>
      </c>
      <c r="AF25" s="149">
        <f>[7]industriindustri!AF139</f>
        <v>1237.257722633663</v>
      </c>
      <c r="AG25" s="149">
        <f>[7]industriindustri!AG139</f>
        <v>3460.7799356264782</v>
      </c>
      <c r="AH25" s="149">
        <f>[7]industriindustri!AH139</f>
        <v>2258.1075757390372</v>
      </c>
      <c r="AI25" s="149">
        <f>[7]industriindustri!AI139</f>
        <v>2302.8981300282603</v>
      </c>
      <c r="AJ25" s="149">
        <f>[7]industriindustri!AJ139</f>
        <v>3149.4547187414419</v>
      </c>
      <c r="AK25" s="149">
        <f>[7]industriindustri!AK139</f>
        <v>469.38856021431502</v>
      </c>
      <c r="AL25" s="149">
        <f>[7]industriindustri!AL139</f>
        <v>675.70949848382691</v>
      </c>
      <c r="AM25" s="91">
        <f t="shared" si="0"/>
        <v>144823.06471407451</v>
      </c>
      <c r="AN25" s="150">
        <f>[7]industriindustri!AN139</f>
        <v>290208.39071145997</v>
      </c>
      <c r="AO25" s="151">
        <f t="shared" si="1"/>
        <v>435031.45542553451</v>
      </c>
      <c r="AP25" s="84"/>
      <c r="AQ25" s="84"/>
      <c r="AR25" s="130"/>
    </row>
    <row r="26" spans="1:44">
      <c r="A26" s="37" t="s">
        <v>161</v>
      </c>
      <c r="B26" s="23" t="s">
        <v>15</v>
      </c>
      <c r="C26" s="105" t="s">
        <v>46</v>
      </c>
      <c r="D26" s="149">
        <f>[7]industriindustri!D140</f>
        <v>555.8105769568873</v>
      </c>
      <c r="E26" s="149">
        <f>[7]industriindustri!E140</f>
        <v>110.73341697944835</v>
      </c>
      <c r="F26" s="149">
        <f>[7]industriindustri!F140</f>
        <v>171.47131676298568</v>
      </c>
      <c r="G26" s="149">
        <f>[7]industriindustri!G140</f>
        <v>676.88794759494931</v>
      </c>
      <c r="H26" s="149">
        <f>[7]industriindustri!H140</f>
        <v>59.418388227071588</v>
      </c>
      <c r="I26" s="149">
        <f>[7]industriindustri!I140</f>
        <v>6.8273516573630593</v>
      </c>
      <c r="J26" s="149">
        <f>[7]industriindustri!J140</f>
        <v>30.474038113568405</v>
      </c>
      <c r="K26" s="149">
        <f>[7]industriindustri!K140</f>
        <v>164.43589069831097</v>
      </c>
      <c r="L26" s="149">
        <f>[7]industriindustri!L140</f>
        <v>163.64798281449731</v>
      </c>
      <c r="M26" s="149">
        <f>[7]industriindustri!M140</f>
        <v>14.390351034669838</v>
      </c>
      <c r="N26" s="149">
        <f>[7]industriindustri!N140</f>
        <v>205.53735353294934</v>
      </c>
      <c r="O26" s="149">
        <f>[7]industriindustri!O140</f>
        <v>75.324127253333558</v>
      </c>
      <c r="P26" s="149">
        <f>[7]industriindustri!P140</f>
        <v>78.94215518193289</v>
      </c>
      <c r="Q26" s="149">
        <f>[7]industriindustri!Q140</f>
        <v>275.91504125536579</v>
      </c>
      <c r="R26" s="149">
        <f>[7]industriindustri!R140</f>
        <v>1033.8209292280756</v>
      </c>
      <c r="S26" s="149">
        <f>[7]industriindustri!S140</f>
        <v>171.31634997184972</v>
      </c>
      <c r="T26" s="149">
        <f>[7]industriindustri!T140</f>
        <v>2087.6680051785661</v>
      </c>
      <c r="U26" s="149">
        <f>[7]industriindustri!U140</f>
        <v>203.94001100936211</v>
      </c>
      <c r="V26" s="149">
        <f>[7]industriindustri!V140</f>
        <v>46.28362853927117</v>
      </c>
      <c r="W26" s="149">
        <f>[7]industriindustri!W140</f>
        <v>282.81527633147709</v>
      </c>
      <c r="X26" s="149">
        <f>[7]industriindustri!X140</f>
        <v>40.94864859491296</v>
      </c>
      <c r="Y26" s="149">
        <f>[7]industriindustri!Y140</f>
        <v>156.32805440068338</v>
      </c>
      <c r="Z26" s="149">
        <f>[7]industriindustri!Z140</f>
        <v>24.142197320071556</v>
      </c>
      <c r="AA26" s="149">
        <f>[7]industriindustri!AA140</f>
        <v>242.60391730311665</v>
      </c>
      <c r="AB26" s="149">
        <f>[7]industriindustri!AB140</f>
        <v>24.982942802799279</v>
      </c>
      <c r="AC26" s="149">
        <f>[7]industriindustri!AC140</f>
        <v>25.187980147963334</v>
      </c>
      <c r="AD26" s="149">
        <f>[7]industriindustri!AD140</f>
        <v>22.116139954382007</v>
      </c>
      <c r="AE26" s="149">
        <f>[7]industriindustri!AE140</f>
        <v>921.72708763831452</v>
      </c>
      <c r="AF26" s="149">
        <f>[7]industriindustri!AF140</f>
        <v>38.621628712104886</v>
      </c>
      <c r="AG26" s="149">
        <f>[7]industriindustri!AG140</f>
        <v>568.01533903385712</v>
      </c>
      <c r="AH26" s="149">
        <f>[7]industriindustri!AH140</f>
        <v>149.43123663878706</v>
      </c>
      <c r="AI26" s="149">
        <f>[7]industriindustri!AI140</f>
        <v>74.628019565245381</v>
      </c>
      <c r="AJ26" s="149">
        <f>[7]industriindustri!AJ140</f>
        <v>217.66254255269388</v>
      </c>
      <c r="AK26" s="149">
        <f>[7]industriindustri!AK140</f>
        <v>16.825437699257876</v>
      </c>
      <c r="AL26" s="149">
        <f>[7]industriindustri!AL140</f>
        <v>70.724948612206759</v>
      </c>
      <c r="AM26" s="91">
        <f t="shared" si="0"/>
        <v>9009.6062592983326</v>
      </c>
      <c r="AN26" s="150">
        <f>[7]industriindustri!AN140</f>
        <v>6418.5079930859283</v>
      </c>
      <c r="AO26" s="151">
        <f t="shared" si="1"/>
        <v>15428.114252384261</v>
      </c>
      <c r="AP26" s="84"/>
      <c r="AQ26" s="84"/>
      <c r="AR26" s="130"/>
    </row>
    <row r="27" spans="1:44">
      <c r="A27" s="37" t="s">
        <v>164</v>
      </c>
      <c r="B27" s="24" t="s">
        <v>16</v>
      </c>
      <c r="C27" s="105" t="s">
        <v>47</v>
      </c>
      <c r="D27" s="149">
        <f>[7]industriindustri!D141</f>
        <v>10976.799562483186</v>
      </c>
      <c r="E27" s="149">
        <f>[7]industriindustri!E141</f>
        <v>1898.9833326090331</v>
      </c>
      <c r="F27" s="149">
        <f>[7]industriindustri!F141</f>
        <v>3886.0190675182712</v>
      </c>
      <c r="G27" s="149">
        <f>[7]industriindustri!G141</f>
        <v>1071.327436818136</v>
      </c>
      <c r="H27" s="149">
        <f>[7]industriindustri!H141</f>
        <v>1386.0810864087189</v>
      </c>
      <c r="I27" s="149">
        <f>[7]industriindustri!I141</f>
        <v>169.30405075439745</v>
      </c>
      <c r="J27" s="149">
        <f>[7]industriindustri!J141</f>
        <v>739.44858596272729</v>
      </c>
      <c r="K27" s="149">
        <f>[7]industriindustri!K141</f>
        <v>3673.8159735497957</v>
      </c>
      <c r="L27" s="149">
        <f>[7]industriindustri!L141</f>
        <v>2686.6598915233071</v>
      </c>
      <c r="M27" s="149">
        <f>[7]industriindustri!M141</f>
        <v>144.1710902697252</v>
      </c>
      <c r="N27" s="149">
        <f>[7]industriindustri!N141</f>
        <v>1435.8258861123145</v>
      </c>
      <c r="O27" s="149">
        <f>[7]industriindustri!O141</f>
        <v>849.88499512254748</v>
      </c>
      <c r="P27" s="149">
        <f>[7]industriindustri!P141</f>
        <v>333.02708573609158</v>
      </c>
      <c r="Q27" s="149">
        <f>[7]industriindustri!Q141</f>
        <v>1270.9239740250778</v>
      </c>
      <c r="R27" s="149">
        <f>[7]industriindustri!R141</f>
        <v>18399.9567964466</v>
      </c>
      <c r="S27" s="149">
        <f>[7]industriindustri!S141</f>
        <v>571.1312871895575</v>
      </c>
      <c r="T27" s="149">
        <f>[7]industriindustri!T141</f>
        <v>4001.6643710531876</v>
      </c>
      <c r="U27" s="149">
        <f>[7]industriindustri!U141</f>
        <v>1836.5456348054113</v>
      </c>
      <c r="V27" s="149">
        <f>[7]industriindustri!V141</f>
        <v>661.86855745428704</v>
      </c>
      <c r="W27" s="149">
        <f>[7]industriindustri!W141</f>
        <v>804.06857635099686</v>
      </c>
      <c r="X27" s="149">
        <f>[7]industriindustri!X141</f>
        <v>181.21590538009286</v>
      </c>
      <c r="Y27" s="149">
        <f>[7]industriindustri!Y141</f>
        <v>3335.0697625353546</v>
      </c>
      <c r="Z27" s="149">
        <f>[7]industriindustri!Z141</f>
        <v>515.43623735726408</v>
      </c>
      <c r="AA27" s="149">
        <f>[7]industriindustri!AA141</f>
        <v>2093.3801932087426</v>
      </c>
      <c r="AB27" s="149">
        <f>[7]industriindustri!AB141</f>
        <v>575.43661237900017</v>
      </c>
      <c r="AC27" s="149">
        <f>[7]industriindustri!AC141</f>
        <v>152.43152524340533</v>
      </c>
      <c r="AD27" s="149">
        <f>[7]industriindustri!AD141</f>
        <v>208.48462313130631</v>
      </c>
      <c r="AE27" s="149">
        <f>[7]industriindustri!AE141</f>
        <v>2558.9039713272564</v>
      </c>
      <c r="AF27" s="149">
        <f>[7]industriindustri!AF141</f>
        <v>403.08359982631566</v>
      </c>
      <c r="AG27" s="149">
        <f>[7]industriindustri!AG141</f>
        <v>1972.0804743843423</v>
      </c>
      <c r="AH27" s="149">
        <f>[7]industriindustri!AH141</f>
        <v>295.65507233716988</v>
      </c>
      <c r="AI27" s="149">
        <f>[7]industriindustri!AI141</f>
        <v>177.62060670968262</v>
      </c>
      <c r="AJ27" s="149">
        <f>[7]industriindustri!AJ141</f>
        <v>2132.8963008135283</v>
      </c>
      <c r="AK27" s="149">
        <f>[7]industriindustri!AK141</f>
        <v>103.50417835603031</v>
      </c>
      <c r="AL27" s="149">
        <f>[7]industriindustri!AL141</f>
        <v>440.2276807398963</v>
      </c>
      <c r="AM27" s="91">
        <f t="shared" si="0"/>
        <v>71942.933985922791</v>
      </c>
      <c r="AN27" s="150">
        <f>[7]industriindustri!AN141</f>
        <v>100230.34284075402</v>
      </c>
      <c r="AO27" s="151">
        <f t="shared" si="1"/>
        <v>172173.2768266768</v>
      </c>
      <c r="AP27" s="84"/>
      <c r="AQ27" s="84"/>
      <c r="AR27" s="130"/>
    </row>
    <row r="28" spans="1:44">
      <c r="A28" s="37" t="s">
        <v>167</v>
      </c>
      <c r="B28" s="23" t="s">
        <v>17</v>
      </c>
      <c r="C28" s="105" t="s">
        <v>48</v>
      </c>
      <c r="D28" s="149">
        <f>[7]industriindustri!D142</f>
        <v>4843.3301774406473</v>
      </c>
      <c r="E28" s="149">
        <f>[7]industriindustri!E142</f>
        <v>907.62399624506816</v>
      </c>
      <c r="F28" s="149">
        <f>[7]industriindustri!F142</f>
        <v>1580.3521450651529</v>
      </c>
      <c r="G28" s="149">
        <f>[7]industriindustri!G142</f>
        <v>705.87782217447511</v>
      </c>
      <c r="H28" s="149">
        <f>[7]industriindustri!H142</f>
        <v>544.88410589978071</v>
      </c>
      <c r="I28" s="149">
        <f>[7]industriindustri!I142</f>
        <v>71.407543327390016</v>
      </c>
      <c r="J28" s="149">
        <f>[7]industriindustri!J142</f>
        <v>312.17888452740885</v>
      </c>
      <c r="K28" s="149">
        <f>[7]industriindustri!K142</f>
        <v>1679.1781692857792</v>
      </c>
      <c r="L28" s="149">
        <f>[7]industriindustri!L142</f>
        <v>1291.20740326541</v>
      </c>
      <c r="M28" s="149">
        <f>[7]industriindustri!M142</f>
        <v>117.81452571660896</v>
      </c>
      <c r="N28" s="149">
        <f>[7]industriindustri!N142</f>
        <v>571.08774118594431</v>
      </c>
      <c r="O28" s="149">
        <f>[7]industriindustri!O142</f>
        <v>413.17443085121005</v>
      </c>
      <c r="P28" s="149">
        <f>[7]industriindustri!P142</f>
        <v>117.97012563898133</v>
      </c>
      <c r="Q28" s="149">
        <f>[7]industriindustri!Q142</f>
        <v>533.53805646861395</v>
      </c>
      <c r="R28" s="149">
        <f>[7]industriindustri!R142</f>
        <v>9162.7845743012676</v>
      </c>
      <c r="S28" s="149">
        <f>[7]industriindustri!S142</f>
        <v>160.52273066224996</v>
      </c>
      <c r="T28" s="149">
        <f>[7]industriindustri!T142</f>
        <v>1693.745111994861</v>
      </c>
      <c r="U28" s="149">
        <f>[7]industriindustri!U142</f>
        <v>850.37144431201011</v>
      </c>
      <c r="V28" s="149">
        <f>[7]industriindustri!V142</f>
        <v>3138.2699948918012</v>
      </c>
      <c r="W28" s="149">
        <f>[7]industriindustri!W142</f>
        <v>537.10526538704426</v>
      </c>
      <c r="X28" s="149">
        <f>[7]industriindustri!X142</f>
        <v>79.4663228354203</v>
      </c>
      <c r="Y28" s="149">
        <f>[7]industriindustri!Y142</f>
        <v>1400.2800989213526</v>
      </c>
      <c r="Z28" s="149">
        <f>[7]industriindustri!Z142</f>
        <v>240.26707257500271</v>
      </c>
      <c r="AA28" s="149">
        <f>[7]industriindustri!AA142</f>
        <v>1299.6713662010868</v>
      </c>
      <c r="AB28" s="149">
        <f>[7]industriindustri!AB142</f>
        <v>251.26164411423699</v>
      </c>
      <c r="AC28" s="149">
        <f>[7]industriindustri!AC142</f>
        <v>122.42955605628345</v>
      </c>
      <c r="AD28" s="149">
        <f>[7]industriindustri!AD142</f>
        <v>104.17986300367112</v>
      </c>
      <c r="AE28" s="149">
        <f>[7]industriindustri!AE142</f>
        <v>855.03986473718169</v>
      </c>
      <c r="AF28" s="149">
        <f>[7]industriindustri!AF142</f>
        <v>201.59993650182597</v>
      </c>
      <c r="AG28" s="149">
        <f>[7]industriindustri!AG142</f>
        <v>1020.8700795829301</v>
      </c>
      <c r="AH28" s="149">
        <f>[7]industriindustri!AH142</f>
        <v>469.03948255905914</v>
      </c>
      <c r="AI28" s="149">
        <f>[7]industriindustri!AI142</f>
        <v>329.8734466037115</v>
      </c>
      <c r="AJ28" s="149">
        <f>[7]industriindustri!AJ142</f>
        <v>1037.3305752986575</v>
      </c>
      <c r="AK28" s="149">
        <f>[7]industriindustri!AK142</f>
        <v>88.82343799595084</v>
      </c>
      <c r="AL28" s="149">
        <f>[7]industriindustri!AL142</f>
        <v>411.71606743652438</v>
      </c>
      <c r="AM28" s="91">
        <f t="shared" si="0"/>
        <v>37144.273063064611</v>
      </c>
      <c r="AN28" s="150">
        <f>[7]industriindustri!AN142</f>
        <v>46512.745975025864</v>
      </c>
      <c r="AO28" s="151">
        <f t="shared" si="1"/>
        <v>83657.019038090482</v>
      </c>
      <c r="AP28" s="84"/>
      <c r="AQ28" s="84"/>
      <c r="AR28" s="130"/>
    </row>
    <row r="29" spans="1:44">
      <c r="A29" s="37" t="s">
        <v>170</v>
      </c>
      <c r="B29" s="23" t="s">
        <v>18</v>
      </c>
      <c r="C29" s="105" t="s">
        <v>49</v>
      </c>
      <c r="D29" s="149">
        <f>[7]industriindustri!D143</f>
        <v>3664.4420452614495</v>
      </c>
      <c r="E29" s="149">
        <f>[7]industriindustri!E143</f>
        <v>590.56988235904112</v>
      </c>
      <c r="F29" s="149">
        <f>[7]industriindustri!F143</f>
        <v>973.01241695999454</v>
      </c>
      <c r="G29" s="149">
        <f>[7]industriindustri!G143</f>
        <v>1433.6286550070224</v>
      </c>
      <c r="H29" s="149">
        <f>[7]industriindustri!H143</f>
        <v>341.08785724258223</v>
      </c>
      <c r="I29" s="149">
        <f>[7]industriindustri!I143</f>
        <v>42.54675081830036</v>
      </c>
      <c r="J29" s="149">
        <f>[7]industriindustri!J143</f>
        <v>187.26678803455127</v>
      </c>
      <c r="K29" s="149">
        <f>[7]industriindustri!K143</f>
        <v>939.2667544630192</v>
      </c>
      <c r="L29" s="149">
        <f>[7]industriindustri!L143</f>
        <v>804.52508923662094</v>
      </c>
      <c r="M29" s="149">
        <f>[7]industriindustri!M143</f>
        <v>218.98259956466131</v>
      </c>
      <c r="N29" s="149">
        <f>[7]industriindustri!N143</f>
        <v>425.55652930945598</v>
      </c>
      <c r="O29" s="149">
        <f>[7]industriindustri!O143</f>
        <v>271.48969314128146</v>
      </c>
      <c r="P29" s="149">
        <f>[7]industriindustri!P143</f>
        <v>88.232544404776448</v>
      </c>
      <c r="Q29" s="149">
        <f>[7]industriindustri!Q143</f>
        <v>488.65912288669841</v>
      </c>
      <c r="R29" s="149">
        <f>[7]industriindustri!R143</f>
        <v>5227.4878048996616</v>
      </c>
      <c r="S29" s="149">
        <f>[7]industriindustri!S143</f>
        <v>130.9530805683402</v>
      </c>
      <c r="T29" s="149">
        <f>[7]industriindustri!T143</f>
        <v>2222.3396289352945</v>
      </c>
      <c r="U29" s="149">
        <f>[7]industriindustri!U143</f>
        <v>519.73398164551543</v>
      </c>
      <c r="V29" s="149">
        <f>[7]industriindustri!V143</f>
        <v>429.50621476520348</v>
      </c>
      <c r="W29" s="149">
        <f>[7]industriindustri!W143</f>
        <v>309.51852149116939</v>
      </c>
      <c r="X29" s="149">
        <f>[7]industriindustri!X143</f>
        <v>99.355920415086416</v>
      </c>
      <c r="Y29" s="149">
        <f>[7]industriindustri!Y143</f>
        <v>875.48606829138737</v>
      </c>
      <c r="Z29" s="149">
        <f>[7]industriindustri!Z143</f>
        <v>149.90845950682694</v>
      </c>
      <c r="AA29" s="149">
        <f>[7]industriindustri!AA143</f>
        <v>581.27904375033472</v>
      </c>
      <c r="AB29" s="149">
        <f>[7]industriindustri!AB143</f>
        <v>161.6420921705535</v>
      </c>
      <c r="AC29" s="149">
        <f>[7]industriindustri!AC143</f>
        <v>82.311605947821064</v>
      </c>
      <c r="AD29" s="149">
        <f>[7]industriindustri!AD143</f>
        <v>97.205482851823561</v>
      </c>
      <c r="AE29" s="149">
        <f>[7]industriindustri!AE143</f>
        <v>588.44806234866928</v>
      </c>
      <c r="AF29" s="149">
        <f>[7]industriindustri!AF143</f>
        <v>129.43739368349213</v>
      </c>
      <c r="AG29" s="149">
        <f>[7]industriindustri!AG143</f>
        <v>807.74737600135836</v>
      </c>
      <c r="AH29" s="149">
        <f>[7]industriindustri!AH143</f>
        <v>458.0238870611193</v>
      </c>
      <c r="AI29" s="149">
        <f>[7]industriindustri!AI143</f>
        <v>337.96272258055563</v>
      </c>
      <c r="AJ29" s="149">
        <f>[7]industriindustri!AJ143</f>
        <v>696.17403954750898</v>
      </c>
      <c r="AK29" s="149">
        <f>[7]industriindustri!AK143</f>
        <v>57.40506935239101</v>
      </c>
      <c r="AL29" s="149">
        <f>[7]industriindustri!AL143</f>
        <v>163.06634337680825</v>
      </c>
      <c r="AM29" s="91">
        <f t="shared" si="0"/>
        <v>24594.259527880382</v>
      </c>
      <c r="AN29" s="150">
        <f>[7]industriindustri!AN143</f>
        <v>52046.424257511389</v>
      </c>
      <c r="AO29" s="151">
        <f t="shared" si="1"/>
        <v>76640.683785391768</v>
      </c>
      <c r="AP29" s="84"/>
      <c r="AQ29" s="84"/>
      <c r="AR29" s="130"/>
    </row>
    <row r="30" spans="1:44">
      <c r="A30" s="37" t="s">
        <v>173</v>
      </c>
      <c r="B30" s="23" t="s">
        <v>19</v>
      </c>
      <c r="C30" s="105" t="s">
        <v>50</v>
      </c>
      <c r="D30" s="149">
        <f>[7]industriindustri!D144</f>
        <v>363.89826352107525</v>
      </c>
      <c r="E30" s="149">
        <f>[7]industriindustri!E144</f>
        <v>189.09973127266443</v>
      </c>
      <c r="F30" s="149">
        <f>[7]industriindustri!F144</f>
        <v>127.39542927554439</v>
      </c>
      <c r="G30" s="149">
        <f>[7]industriindustri!G144</f>
        <v>1750.3226891544691</v>
      </c>
      <c r="H30" s="149">
        <f>[7]industriindustri!H144</f>
        <v>58.678025571549284</v>
      </c>
      <c r="I30" s="149">
        <f>[7]industriindustri!I144</f>
        <v>5.3284833122082551</v>
      </c>
      <c r="J30" s="149">
        <f>[7]industriindustri!J144</f>
        <v>23.538146229884514</v>
      </c>
      <c r="K30" s="149">
        <f>[7]industriindustri!K144</f>
        <v>275.57066053083798</v>
      </c>
      <c r="L30" s="149">
        <f>[7]industriindustri!L144</f>
        <v>237.99951676467558</v>
      </c>
      <c r="M30" s="149">
        <f>[7]industriindustri!M144</f>
        <v>14.254708908007622</v>
      </c>
      <c r="N30" s="149">
        <f>[7]industriindustri!N144</f>
        <v>58.807882581379509</v>
      </c>
      <c r="O30" s="149">
        <f>[7]industriindustri!O144</f>
        <v>214.1494102241881</v>
      </c>
      <c r="P30" s="149">
        <f>[7]industriindustri!P144</f>
        <v>11.028987463517096</v>
      </c>
      <c r="Q30" s="149">
        <f>[7]industriindustri!Q144</f>
        <v>47.93956691483173</v>
      </c>
      <c r="R30" s="149">
        <f>[7]industriindustri!R144</f>
        <v>1137.0086533506253</v>
      </c>
      <c r="S30" s="149">
        <f>[7]industriindustri!S144</f>
        <v>29.755342973733885</v>
      </c>
      <c r="T30" s="149">
        <f>[7]industriindustri!T144</f>
        <v>968.41510074296366</v>
      </c>
      <c r="U30" s="149">
        <f>[7]industriindustri!U144</f>
        <v>96.22470497072014</v>
      </c>
      <c r="V30" s="149">
        <f>[7]industriindustri!V144</f>
        <v>8527.244098987796</v>
      </c>
      <c r="W30" s="149">
        <f>[7]industriindustri!W144</f>
        <v>931.46905737357656</v>
      </c>
      <c r="X30" s="149">
        <f>[7]industriindustri!X144</f>
        <v>42.760559868841106</v>
      </c>
      <c r="Y30" s="149">
        <f>[7]industriindustri!Y144</f>
        <v>170.18769149959505</v>
      </c>
      <c r="Z30" s="149">
        <f>[7]industriindustri!Z144</f>
        <v>47.062714946264137</v>
      </c>
      <c r="AA30" s="149">
        <f>[7]industriindustri!AA144</f>
        <v>1783.9490176354086</v>
      </c>
      <c r="AB30" s="149">
        <f>[7]industriindustri!AB144</f>
        <v>42.592826823918983</v>
      </c>
      <c r="AC30" s="149">
        <f>[7]industriindustri!AC144</f>
        <v>282.48751210300298</v>
      </c>
      <c r="AD30" s="149">
        <f>[7]industriindustri!AD144</f>
        <v>17.571750644170816</v>
      </c>
      <c r="AE30" s="149">
        <f>[7]industriindustri!AE144</f>
        <v>240.37056301379198</v>
      </c>
      <c r="AF30" s="149">
        <f>[7]industriindustri!AF144</f>
        <v>87.868279801786571</v>
      </c>
      <c r="AG30" s="149">
        <f>[7]industriindustri!AG144</f>
        <v>953.05192287102182</v>
      </c>
      <c r="AH30" s="149">
        <f>[7]industriindustri!AH144</f>
        <v>234.47455635818551</v>
      </c>
      <c r="AI30" s="149">
        <f>[7]industriindustri!AI144</f>
        <v>118.19656301812309</v>
      </c>
      <c r="AJ30" s="149">
        <f>[7]industriindustri!AJ144</f>
        <v>146.12673560100589</v>
      </c>
      <c r="AK30" s="149">
        <f>[7]industriindustri!AK144</f>
        <v>81.887092433010878</v>
      </c>
      <c r="AL30" s="149">
        <f>[7]industriindustri!AL144</f>
        <v>673.12231410712332</v>
      </c>
      <c r="AM30" s="91">
        <f t="shared" si="0"/>
        <v>19989.838560849501</v>
      </c>
      <c r="AN30" s="150">
        <f>[7]industriindustri!AN144</f>
        <v>32868.829515620666</v>
      </c>
      <c r="AO30" s="151">
        <f t="shared" si="1"/>
        <v>52858.668076470167</v>
      </c>
      <c r="AP30" s="84"/>
      <c r="AQ30" s="84"/>
      <c r="AR30" s="130"/>
    </row>
    <row r="31" spans="1:44">
      <c r="A31" s="37" t="s">
        <v>176</v>
      </c>
      <c r="B31" s="23" t="s">
        <v>70</v>
      </c>
      <c r="C31" s="105" t="s">
        <v>51</v>
      </c>
      <c r="D31" s="149">
        <f>[7]industriindustri!D145</f>
        <v>0.98877055368976685</v>
      </c>
      <c r="E31" s="149">
        <f>[7]industriindustri!E145</f>
        <v>30.345009064830212</v>
      </c>
      <c r="F31" s="149">
        <f>[7]industriindustri!F145</f>
        <v>10.695933726101851</v>
      </c>
      <c r="G31" s="149">
        <f>[7]industriindustri!G145</f>
        <v>252.55584887250086</v>
      </c>
      <c r="H31" s="149">
        <f>[7]industriindustri!H145</f>
        <v>3.3250454286615727</v>
      </c>
      <c r="I31" s="149">
        <f>[7]industriindustri!I145</f>
        <v>1.9972068443557724E-3</v>
      </c>
      <c r="J31" s="149">
        <f>[7]industriindustri!J145</f>
        <v>2.3808536592465311E-2</v>
      </c>
      <c r="K31" s="149">
        <f>[7]industriindustri!K145</f>
        <v>9.8581779704851638</v>
      </c>
      <c r="L31" s="149">
        <f>[7]industriindustri!L145</f>
        <v>51.659408524097159</v>
      </c>
      <c r="M31" s="149">
        <f>[7]industriindustri!M145</f>
        <v>38.722537577133266</v>
      </c>
      <c r="N31" s="149">
        <f>[7]industriindustri!N145</f>
        <v>19.769320915103194</v>
      </c>
      <c r="O31" s="149">
        <f>[7]industriindustri!O145</f>
        <v>673.85726637312393</v>
      </c>
      <c r="P31" s="149">
        <f>[7]industriindustri!P145</f>
        <v>9.8559143839892656</v>
      </c>
      <c r="Q31" s="149">
        <f>[7]industriindustri!Q145</f>
        <v>28.741366225639489</v>
      </c>
      <c r="R31" s="149">
        <f>[7]industriindustri!R145</f>
        <v>852.45236613686109</v>
      </c>
      <c r="S31" s="149">
        <f>[7]industriindustri!S145</f>
        <v>36.085131201589832</v>
      </c>
      <c r="T31" s="149">
        <f>[7]industriindustri!T145</f>
        <v>646.86601485160975</v>
      </c>
      <c r="U31" s="149">
        <f>[7]industriindustri!U145</f>
        <v>67.390626735599923</v>
      </c>
      <c r="V31" s="149">
        <f>[7]industriindustri!V145</f>
        <v>143.86146363148652</v>
      </c>
      <c r="W31" s="149">
        <f>[7]industriindustri!W145</f>
        <v>525.07732968457219</v>
      </c>
      <c r="X31" s="149">
        <f>[7]industriindustri!X145</f>
        <v>95.212002596353699</v>
      </c>
      <c r="Y31" s="149">
        <f>[7]industriindustri!Y145</f>
        <v>132.90176924500648</v>
      </c>
      <c r="Z31" s="149">
        <f>[7]industriindustri!Z145</f>
        <v>57.361311953763945</v>
      </c>
      <c r="AA31" s="149">
        <f>[7]industriindustri!AA145</f>
        <v>1303.8654977428619</v>
      </c>
      <c r="AB31" s="149">
        <f>[7]industriindustri!AB145</f>
        <v>35.410039739238997</v>
      </c>
      <c r="AC31" s="149">
        <f>[7]industriindustri!AC145</f>
        <v>988.68348052698548</v>
      </c>
      <c r="AD31" s="149">
        <f>[7]industriindustri!AD145</f>
        <v>23.807647486372044</v>
      </c>
      <c r="AE31" s="149">
        <f>[7]industriindustri!AE145</f>
        <v>167.73218991703527</v>
      </c>
      <c r="AF31" s="149">
        <f>[7]industriindustri!AF145</f>
        <v>58.308442085061102</v>
      </c>
      <c r="AG31" s="149">
        <f>[7]industriindustri!AG145</f>
        <v>310.87820548243553</v>
      </c>
      <c r="AH31" s="149">
        <f>[7]industriindustri!AH145</f>
        <v>368.50624239521517</v>
      </c>
      <c r="AI31" s="149">
        <f>[7]industriindustri!AI145</f>
        <v>195.00537297994063</v>
      </c>
      <c r="AJ31" s="149">
        <f>[7]industriindustri!AJ145</f>
        <v>68.044791319516662</v>
      </c>
      <c r="AK31" s="149">
        <f>[7]industriindustri!AK145</f>
        <v>130.20883390475012</v>
      </c>
      <c r="AL31" s="149">
        <f>[7]industriindustri!AL145</f>
        <v>649.67184762990314</v>
      </c>
      <c r="AM31" s="91">
        <f t="shared" si="0"/>
        <v>7987.7310126049524</v>
      </c>
      <c r="AN31" s="150">
        <f>[7]industriindustri!AN145</f>
        <v>2010.715806107014</v>
      </c>
      <c r="AO31" s="151">
        <f t="shared" si="1"/>
        <v>9998.4468187119674</v>
      </c>
      <c r="AP31" s="84"/>
      <c r="AQ31" s="84"/>
      <c r="AR31" s="130"/>
    </row>
    <row r="32" spans="1:44">
      <c r="A32" s="37" t="s">
        <v>179</v>
      </c>
      <c r="B32" s="23" t="s">
        <v>20</v>
      </c>
      <c r="C32" s="105" t="s">
        <v>52</v>
      </c>
      <c r="D32" s="149">
        <f>[7]industriindustri!D146</f>
        <v>336.66202773508104</v>
      </c>
      <c r="E32" s="149">
        <f>[7]industriindustri!E146</f>
        <v>60.08674314828373</v>
      </c>
      <c r="F32" s="149">
        <f>[7]industriindustri!F146</f>
        <v>124.39512443767534</v>
      </c>
      <c r="G32" s="149">
        <f>[7]industriindustri!G146</f>
        <v>131.78719490249927</v>
      </c>
      <c r="H32" s="149">
        <f>[7]industriindustri!H146</f>
        <v>40.768881308914089</v>
      </c>
      <c r="I32" s="149">
        <f>[7]industriindustri!I146</f>
        <v>6.6068974058058334</v>
      </c>
      <c r="J32" s="149">
        <f>[7]industriindustri!J146</f>
        <v>22.69014779194092</v>
      </c>
      <c r="K32" s="149">
        <f>[7]industriindustri!K146</f>
        <v>109.57324407984399</v>
      </c>
      <c r="L32" s="149">
        <f>[7]industriindustri!L146</f>
        <v>91.194544643593161</v>
      </c>
      <c r="M32" s="149">
        <f>[7]industriindustri!M146</f>
        <v>19.183411070379442</v>
      </c>
      <c r="N32" s="149">
        <f>[7]industriindustri!N146</f>
        <v>57.272868670639966</v>
      </c>
      <c r="O32" s="149">
        <f>[7]industriindustri!O146</f>
        <v>44.794687648505331</v>
      </c>
      <c r="P32" s="149">
        <f>[7]industriindustri!P146</f>
        <v>14.55468826413991</v>
      </c>
      <c r="Q32" s="149">
        <f>[7]industriindustri!Q146</f>
        <v>40.775569538312226</v>
      </c>
      <c r="R32" s="149">
        <f>[7]industriindustri!R146</f>
        <v>973.31505243478887</v>
      </c>
      <c r="S32" s="149">
        <f>[7]industriindustri!S146</f>
        <v>18.715108762967297</v>
      </c>
      <c r="T32" s="149">
        <f>[7]industriindustri!T146</f>
        <v>246.67837626524667</v>
      </c>
      <c r="U32" s="149">
        <f>[7]industriindustri!U146</f>
        <v>81.323489192194359</v>
      </c>
      <c r="V32" s="149">
        <f>[7]industriindustri!V146</f>
        <v>952.25081718335559</v>
      </c>
      <c r="W32" s="149">
        <f>[7]industriindustri!W146</f>
        <v>402.89251334980668</v>
      </c>
      <c r="X32" s="149">
        <f>[7]industriindustri!X146</f>
        <v>9.7620030244126816</v>
      </c>
      <c r="Y32" s="149">
        <f>[7]industriindustri!Y146</f>
        <v>165.51892595834491</v>
      </c>
      <c r="Z32" s="149">
        <f>[7]industriindustri!Z146</f>
        <v>232.89996224772742</v>
      </c>
      <c r="AA32" s="149">
        <f>[7]industriindustri!AA146</f>
        <v>104.52334602205941</v>
      </c>
      <c r="AB32" s="149">
        <f>[7]industriindustri!AB146</f>
        <v>333.31920162643769</v>
      </c>
      <c r="AC32" s="149">
        <f>[7]industriindustri!AC146</f>
        <v>161.98517623080261</v>
      </c>
      <c r="AD32" s="149">
        <f>[7]industriindustri!AD146</f>
        <v>23.445755266911164</v>
      </c>
      <c r="AE32" s="149">
        <f>[7]industriindustri!AE146</f>
        <v>296.31399880975965</v>
      </c>
      <c r="AF32" s="149">
        <f>[7]industriindustri!AF146</f>
        <v>43.934785094514673</v>
      </c>
      <c r="AG32" s="149">
        <f>[7]industriindustri!AG146</f>
        <v>768.39584221591269</v>
      </c>
      <c r="AH32" s="149">
        <f>[7]industriindustri!AH146</f>
        <v>1230.0631649039256</v>
      </c>
      <c r="AI32" s="149">
        <f>[7]industriindustri!AI146</f>
        <v>643.78892956747029</v>
      </c>
      <c r="AJ32" s="149">
        <f>[7]industriindustri!AJ146</f>
        <v>626.41197006866525</v>
      </c>
      <c r="AK32" s="149">
        <f>[7]industriindustri!AK146</f>
        <v>354.62978403750776</v>
      </c>
      <c r="AL32" s="149">
        <f>[7]industriindustri!AL146</f>
        <v>689.52071485909448</v>
      </c>
      <c r="AM32" s="91">
        <f t="shared" si="0"/>
        <v>9460.0349477675227</v>
      </c>
      <c r="AN32" s="150">
        <f>[7]industriindustri!AN146</f>
        <v>87872.88340034899</v>
      </c>
      <c r="AO32" s="151">
        <f t="shared" si="1"/>
        <v>97332.918348116509</v>
      </c>
      <c r="AP32" s="84"/>
      <c r="AQ32" s="84"/>
      <c r="AR32" s="130"/>
    </row>
    <row r="33" spans="1:44">
      <c r="A33" s="37" t="s">
        <v>182</v>
      </c>
      <c r="B33" s="23" t="s">
        <v>21</v>
      </c>
      <c r="C33" s="105" t="s">
        <v>53</v>
      </c>
      <c r="D33" s="149">
        <f>[7]industriindustri!D147</f>
        <v>8.8082858980167202</v>
      </c>
      <c r="E33" s="149">
        <f>[7]industriindustri!E147</f>
        <v>7.5729533545359367</v>
      </c>
      <c r="F33" s="149">
        <f>[7]industriindustri!F147</f>
        <v>98.662990895019234</v>
      </c>
      <c r="G33" s="149">
        <f>[7]industriindustri!G147</f>
        <v>23.887492006909799</v>
      </c>
      <c r="H33" s="149">
        <f>[7]industriindustri!H147</f>
        <v>1381.4489106496105</v>
      </c>
      <c r="I33" s="149">
        <f>[7]industriindustri!I147</f>
        <v>3.9826062533532637E-2</v>
      </c>
      <c r="J33" s="149">
        <f>[7]industriindustri!J147</f>
        <v>2.2618295106636341</v>
      </c>
      <c r="K33" s="149">
        <f>[7]industriindustri!K147</f>
        <v>2.6060927955428252</v>
      </c>
      <c r="L33" s="149">
        <f>[7]industriindustri!L147</f>
        <v>80.315022774726685</v>
      </c>
      <c r="M33" s="149">
        <f>[7]industriindustri!M147</f>
        <v>5.3555624516930243</v>
      </c>
      <c r="N33" s="149">
        <f>[7]industriindustri!N147</f>
        <v>8.2649307067515299</v>
      </c>
      <c r="O33" s="149">
        <f>[7]industriindustri!O147</f>
        <v>6.6324169619525337</v>
      </c>
      <c r="P33" s="149">
        <f>[7]industriindustri!P147</f>
        <v>0.86489351714245433</v>
      </c>
      <c r="Q33" s="149">
        <f>[7]industriindustri!Q147</f>
        <v>1.5299494177206729</v>
      </c>
      <c r="R33" s="149">
        <f>[7]industriindustri!R147</f>
        <v>346.93309293864883</v>
      </c>
      <c r="S33" s="149">
        <f>[7]industriindustri!S147</f>
        <v>2.6839086244202948</v>
      </c>
      <c r="T33" s="149">
        <f>[7]industriindustri!T147</f>
        <v>145.01447993410673</v>
      </c>
      <c r="U33" s="149">
        <f>[7]industriindustri!U147</f>
        <v>53.205740081202322</v>
      </c>
      <c r="V33" s="149">
        <f>[7]industriindustri!V147</f>
        <v>58.726304487982048</v>
      </c>
      <c r="W33" s="149">
        <f>[7]industriindustri!W147</f>
        <v>36.246711535125876</v>
      </c>
      <c r="X33" s="149">
        <f>[7]industriindustri!X147</f>
        <v>8.0873583088465413</v>
      </c>
      <c r="Y33" s="149">
        <f>[7]industriindustri!Y147</f>
        <v>9.6663803036955365</v>
      </c>
      <c r="Z33" s="149">
        <f>[7]industriindustri!Z147</f>
        <v>1711.6857121565818</v>
      </c>
      <c r="AA33" s="149">
        <f>[7]industriindustri!AA147</f>
        <v>3158.8342154360762</v>
      </c>
      <c r="AB33" s="149">
        <f>[7]industriindustri!AB147</f>
        <v>36.052068716118114</v>
      </c>
      <c r="AC33" s="149">
        <f>[7]industriindustri!AC147</f>
        <v>533.31372761313446</v>
      </c>
      <c r="AD33" s="149">
        <f>[7]industriindustri!AD147</f>
        <v>26.943918305844203</v>
      </c>
      <c r="AE33" s="149">
        <f>[7]industriindustri!AE147</f>
        <v>162.23285930242776</v>
      </c>
      <c r="AF33" s="149">
        <f>[7]industriindustri!AF147</f>
        <v>1460.4262672132709</v>
      </c>
      <c r="AG33" s="149">
        <f>[7]industriindustri!AG147</f>
        <v>795.49384589553256</v>
      </c>
      <c r="AH33" s="149">
        <f>[7]industriindustri!AH147</f>
        <v>1033.7848505096797</v>
      </c>
      <c r="AI33" s="149">
        <f>[7]industriindustri!AI147</f>
        <v>530.43835177012716</v>
      </c>
      <c r="AJ33" s="149">
        <f>[7]industriindustri!AJ147</f>
        <v>172.98263815640865</v>
      </c>
      <c r="AK33" s="149">
        <f>[7]industriindustri!AK147</f>
        <v>116.3367645894826</v>
      </c>
      <c r="AL33" s="149">
        <f>[7]industriindustri!AL147</f>
        <v>253.96626740001605</v>
      </c>
      <c r="AM33" s="91">
        <f t="shared" si="0"/>
        <v>12281.306620281548</v>
      </c>
      <c r="AN33" s="150">
        <f>[7]industriindustri!AN147</f>
        <v>17439.132137447436</v>
      </c>
      <c r="AO33" s="151">
        <f t="shared" si="1"/>
        <v>29720.438757728982</v>
      </c>
      <c r="AP33" s="84"/>
      <c r="AQ33" s="84"/>
      <c r="AR33" s="130"/>
    </row>
    <row r="34" spans="1:44">
      <c r="A34" s="37" t="s">
        <v>185</v>
      </c>
      <c r="B34" s="23" t="s">
        <v>22</v>
      </c>
      <c r="C34" s="105" t="s">
        <v>54</v>
      </c>
      <c r="D34" s="149">
        <f>[7]industriindustri!D148</f>
        <v>33.750123492943267</v>
      </c>
      <c r="E34" s="149">
        <f>[7]industriindustri!E148</f>
        <v>52.018686284078385</v>
      </c>
      <c r="F34" s="149">
        <f>[7]industriindustri!F148</f>
        <v>25.644789270143065</v>
      </c>
      <c r="G34" s="149">
        <f>[7]industriindustri!G148</f>
        <v>450.90089424170407</v>
      </c>
      <c r="H34" s="149">
        <f>[7]industriindustri!H148</f>
        <v>10.919941018431096</v>
      </c>
      <c r="I34" s="149">
        <f>[7]industriindustri!I148</f>
        <v>0.3312089891005261</v>
      </c>
      <c r="J34" s="149">
        <f>[7]industriindustri!J148</f>
        <v>2.5266323302142535</v>
      </c>
      <c r="K34" s="149">
        <f>[7]industriindustri!K148</f>
        <v>65.484642544760064</v>
      </c>
      <c r="L34" s="149">
        <f>[7]industriindustri!L148</f>
        <v>173.22321261088248</v>
      </c>
      <c r="M34" s="149">
        <f>[7]industriindustri!M148</f>
        <v>73.772436317506475</v>
      </c>
      <c r="N34" s="149">
        <f>[7]industriindustri!N148</f>
        <v>37.748841552309344</v>
      </c>
      <c r="O34" s="149">
        <f>[7]industriindustri!O148</f>
        <v>1156.8491855929176</v>
      </c>
      <c r="P34" s="149">
        <f>[7]industriindustri!P148</f>
        <v>19.084312429122907</v>
      </c>
      <c r="Q34" s="149">
        <f>[7]industriindustri!Q148</f>
        <v>50.343990492518166</v>
      </c>
      <c r="R34" s="149">
        <f>[7]industriindustri!R148</f>
        <v>2309.1430975533449</v>
      </c>
      <c r="S34" s="149">
        <f>[7]industriindustri!S148</f>
        <v>62.478429103707185</v>
      </c>
      <c r="T34" s="149">
        <f>[7]industriindustri!T148</f>
        <v>1123.5781571103278</v>
      </c>
      <c r="U34" s="149">
        <f>[7]industriindustri!U148</f>
        <v>121.13390086929439</v>
      </c>
      <c r="V34" s="149">
        <f>[7]industriindustri!V148</f>
        <v>250.93353502022202</v>
      </c>
      <c r="W34" s="149">
        <f>[7]industriindustri!W148</f>
        <v>269.44917076320706</v>
      </c>
      <c r="X34" s="149">
        <f>[7]industriindustri!X148</f>
        <v>171.77724355480336</v>
      </c>
      <c r="Y34" s="149">
        <f>[7]industriindustri!Y148</f>
        <v>253.40121594151222</v>
      </c>
      <c r="Z34" s="149">
        <f>[7]industriindustri!Z148</f>
        <v>117.83072443332819</v>
      </c>
      <c r="AA34" s="149">
        <f>[7]industriindustri!AA148</f>
        <v>3095.6320774742107</v>
      </c>
      <c r="AB34" s="149">
        <f>[7]industriindustri!AB148</f>
        <v>107.38854840351316</v>
      </c>
      <c r="AC34" s="149">
        <f>[7]industriindustri!AC148</f>
        <v>1689.4340809409089</v>
      </c>
      <c r="AD34" s="149">
        <f>[7]industriindustri!AD148</f>
        <v>458.14542189719566</v>
      </c>
      <c r="AE34" s="149">
        <f>[7]industriindustri!AE148</f>
        <v>309.47073149583952</v>
      </c>
      <c r="AF34" s="149">
        <f>[7]industriindustri!AF148</f>
        <v>136.66541375556918</v>
      </c>
      <c r="AG34" s="149">
        <f>[7]industriindustri!AG148</f>
        <v>604.4625858148197</v>
      </c>
      <c r="AH34" s="149">
        <f>[7]industriindustri!AH148</f>
        <v>684.68344325703163</v>
      </c>
      <c r="AI34" s="149">
        <f>[7]industriindustri!AI148</f>
        <v>392.76039788706169</v>
      </c>
      <c r="AJ34" s="149">
        <f>[7]industriindustri!AJ148</f>
        <v>196.08726953141087</v>
      </c>
      <c r="AK34" s="149">
        <f>[7]industriindustri!AK148</f>
        <v>229.90282491540461</v>
      </c>
      <c r="AL34" s="149">
        <f>[7]industriindustri!AL148</f>
        <v>1106.5378782679327</v>
      </c>
      <c r="AM34" s="91">
        <f>SUM(D34:AL34)</f>
        <v>15843.495045157277</v>
      </c>
      <c r="AN34" s="150">
        <f>[7]industriindustri!AN148</f>
        <v>58837.516365432166</v>
      </c>
      <c r="AO34" s="151">
        <f t="shared" si="1"/>
        <v>74681.011410589446</v>
      </c>
      <c r="AP34" s="84"/>
      <c r="AQ34" s="84"/>
      <c r="AR34" s="130"/>
    </row>
    <row r="35" spans="1:44">
      <c r="A35" s="37" t="s">
        <v>188</v>
      </c>
      <c r="B35" s="23" t="s">
        <v>23</v>
      </c>
      <c r="C35" s="105" t="s">
        <v>55</v>
      </c>
      <c r="D35" s="149">
        <f>[7]industriindustri!D149</f>
        <v>90.321492054505086</v>
      </c>
      <c r="E35" s="149">
        <f>[7]industriindustri!E149</f>
        <v>81.455261775630689</v>
      </c>
      <c r="F35" s="149">
        <f>[7]industriindustri!F149</f>
        <v>27.497623902202339</v>
      </c>
      <c r="G35" s="149">
        <f>[7]industriindustri!G149</f>
        <v>409.72595347035247</v>
      </c>
      <c r="H35" s="149">
        <f>[7]industriindustri!H149</f>
        <v>99.505358907593816</v>
      </c>
      <c r="I35" s="149">
        <f>[7]industriindustri!I149</f>
        <v>2.8875315184860511</v>
      </c>
      <c r="J35" s="149">
        <f>[7]industriindustri!J149</f>
        <v>4.2487518965676268</v>
      </c>
      <c r="K35" s="149">
        <f>[7]industriindustri!K149</f>
        <v>62.971210278310657</v>
      </c>
      <c r="L35" s="149">
        <f>[7]industriindustri!L149</f>
        <v>185.81991247414072</v>
      </c>
      <c r="M35" s="149">
        <f>[7]industriindustri!M149</f>
        <v>11.382978115046001</v>
      </c>
      <c r="N35" s="149">
        <f>[7]industriindustri!N149</f>
        <v>28.525087683059006</v>
      </c>
      <c r="O35" s="149">
        <f>[7]industriindustri!O149</f>
        <v>205.42686660001343</v>
      </c>
      <c r="P35" s="149">
        <f>[7]industriindustri!P149</f>
        <v>7.196086522440142</v>
      </c>
      <c r="Q35" s="149">
        <f>[7]industriindustri!Q149</f>
        <v>104.04573760987532</v>
      </c>
      <c r="R35" s="149">
        <f>[7]industriindustri!R149</f>
        <v>531.00580644091633</v>
      </c>
      <c r="S35" s="149">
        <f>[7]industriindustri!S149</f>
        <v>8.4206373197937427</v>
      </c>
      <c r="T35" s="149">
        <f>[7]industriindustri!T149</f>
        <v>157.97167251422846</v>
      </c>
      <c r="U35" s="149">
        <f>[7]industriindustri!U149</f>
        <v>59.18078201531506</v>
      </c>
      <c r="V35" s="149">
        <f>[7]industriindustri!V149</f>
        <v>71.338549153332423</v>
      </c>
      <c r="W35" s="149">
        <f>[7]industriindustri!W149</f>
        <v>646.69590807882594</v>
      </c>
      <c r="X35" s="149">
        <f>[7]industriindustri!X149</f>
        <v>6.6482892573232144</v>
      </c>
      <c r="Y35" s="149">
        <f>[7]industriindustri!Y149</f>
        <v>118.2115388457257</v>
      </c>
      <c r="Z35" s="149">
        <f>[7]industriindustri!Z149</f>
        <v>56.058057386166602</v>
      </c>
      <c r="AA35" s="149">
        <f>[7]industriindustri!AA149</f>
        <v>2739.2175175860134</v>
      </c>
      <c r="AB35" s="149">
        <f>[7]industriindustri!AB149</f>
        <v>1648.3579860266166</v>
      </c>
      <c r="AC35" s="149">
        <f>[7]industriindustri!AC149</f>
        <v>2498.0076278441661</v>
      </c>
      <c r="AD35" s="149">
        <f>[7]industriindustri!AD149</f>
        <v>63.834787763606265</v>
      </c>
      <c r="AE35" s="149">
        <f>[7]industriindustri!AE149</f>
        <v>469.75380729403713</v>
      </c>
      <c r="AF35" s="149">
        <f>[7]industriindustri!AF149</f>
        <v>82.944228820269572</v>
      </c>
      <c r="AG35" s="149">
        <f>[7]industriindustri!AG149</f>
        <v>295.27754344959868</v>
      </c>
      <c r="AH35" s="149">
        <f>[7]industriindustri!AH149</f>
        <v>856.38345910202702</v>
      </c>
      <c r="AI35" s="149">
        <f>[7]industriindustri!AI149</f>
        <v>859.91340159261017</v>
      </c>
      <c r="AJ35" s="149">
        <f>[7]industriindustri!AJ149</f>
        <v>374.28489464526751</v>
      </c>
      <c r="AK35" s="149">
        <f>[7]industriindustri!AK149</f>
        <v>97.353692048742531</v>
      </c>
      <c r="AL35" s="149">
        <f>[7]industriindustri!AL149</f>
        <v>621.52186014849315</v>
      </c>
      <c r="AM35" s="91">
        <f t="shared" si="0"/>
        <v>13583.391900141298</v>
      </c>
      <c r="AN35" s="150">
        <f>[7]industriindustri!AN149</f>
        <v>15893.879366527248</v>
      </c>
      <c r="AO35" s="151">
        <f t="shared" si="1"/>
        <v>29477.271266668547</v>
      </c>
      <c r="AP35" s="84"/>
      <c r="AQ35" s="84"/>
      <c r="AR35" s="130"/>
    </row>
    <row r="36" spans="1:44">
      <c r="A36" s="37" t="s">
        <v>191</v>
      </c>
      <c r="B36" s="23" t="s">
        <v>24</v>
      </c>
      <c r="C36" s="105" t="s">
        <v>56</v>
      </c>
      <c r="D36" s="149">
        <f>[7]industriindustri!D150</f>
        <v>273.28911186264077</v>
      </c>
      <c r="E36" s="149">
        <f>[7]industriindustri!E150</f>
        <v>639.3450552538086</v>
      </c>
      <c r="F36" s="149">
        <f>[7]industriindustri!F150</f>
        <v>473.89376168793785</v>
      </c>
      <c r="G36" s="149">
        <f>[7]industriindustri!G150</f>
        <v>1983.9625462941162</v>
      </c>
      <c r="H36" s="149">
        <f>[7]industriindustri!H150</f>
        <v>149.9971919599669</v>
      </c>
      <c r="I36" s="149">
        <f>[7]industriindustri!I150</f>
        <v>154.97763761609869</v>
      </c>
      <c r="J36" s="149">
        <f>[7]industriindustri!J150</f>
        <v>60.748190602654049</v>
      </c>
      <c r="K36" s="149">
        <f>[7]industriindustri!K150</f>
        <v>443.0861108990494</v>
      </c>
      <c r="L36" s="149">
        <f>[7]industriindustri!L150</f>
        <v>946.85509827092665</v>
      </c>
      <c r="M36" s="149">
        <f>[7]industriindustri!M150</f>
        <v>52.947969948020528</v>
      </c>
      <c r="N36" s="149">
        <f>[7]industriindustri!N150</f>
        <v>106.91640527397102</v>
      </c>
      <c r="O36" s="149">
        <f>[7]industriindustri!O150</f>
        <v>1287.5140745033</v>
      </c>
      <c r="P36" s="149">
        <f>[7]industriindustri!P150</f>
        <v>292.09317651299108</v>
      </c>
      <c r="Q36" s="149">
        <f>[7]industriindustri!Q150</f>
        <v>362.54658234724297</v>
      </c>
      <c r="R36" s="149">
        <f>[7]industriindustri!R150</f>
        <v>4467.6272870117127</v>
      </c>
      <c r="S36" s="149">
        <f>[7]industriindustri!S150</f>
        <v>450.67297575851592</v>
      </c>
      <c r="T36" s="149">
        <f>[7]industriindustri!T150</f>
        <v>8229.5227934577761</v>
      </c>
      <c r="U36" s="149">
        <f>[7]industriindustri!U150</f>
        <v>2133.0996534770293</v>
      </c>
      <c r="V36" s="149">
        <f>[7]industriindustri!V150</f>
        <v>273.86681128961567</v>
      </c>
      <c r="W36" s="149">
        <f>[7]industriindustri!W150</f>
        <v>505.99213237503227</v>
      </c>
      <c r="X36" s="149">
        <f>[7]industriindustri!X150</f>
        <v>116.64295350124438</v>
      </c>
      <c r="Y36" s="149">
        <f>[7]industriindustri!Y150</f>
        <v>1216.4732657572904</v>
      </c>
      <c r="Z36" s="149">
        <f>[7]industriindustri!Z150</f>
        <v>291.70888190864042</v>
      </c>
      <c r="AA36" s="149">
        <f>[7]industriindustri!AA150</f>
        <v>410.01022009988725</v>
      </c>
      <c r="AB36" s="149">
        <f>[7]industriindustri!AB150</f>
        <v>115.2742633307079</v>
      </c>
      <c r="AC36" s="149">
        <f>[7]industriindustri!AC150</f>
        <v>4764.5327303863496</v>
      </c>
      <c r="AD36" s="149">
        <f>[7]industriindustri!AD150</f>
        <v>8591.3600837901904</v>
      </c>
      <c r="AE36" s="149">
        <f>[7]industriindustri!AE150</f>
        <v>421.64775707070402</v>
      </c>
      <c r="AF36" s="149">
        <f>[7]industriindustri!AF150</f>
        <v>245.19704538071403</v>
      </c>
      <c r="AG36" s="149">
        <f>[7]industriindustri!AG150</f>
        <v>406.75327512879568</v>
      </c>
      <c r="AH36" s="149">
        <f>[7]industriindustri!AH150</f>
        <v>733.40406254455809</v>
      </c>
      <c r="AI36" s="149">
        <f>[7]industriindustri!AI150</f>
        <v>796.59741959373775</v>
      </c>
      <c r="AJ36" s="149">
        <f>[7]industriindustri!AJ150</f>
        <v>692.66685015680662</v>
      </c>
      <c r="AK36" s="149">
        <f>[7]industriindustri!AK150</f>
        <v>1367.7842733049695</v>
      </c>
      <c r="AL36" s="149">
        <f>[7]industriindustri!AL150</f>
        <v>1924.3147561670958</v>
      </c>
      <c r="AM36" s="91">
        <f t="shared" si="0"/>
        <v>45383.322404524093</v>
      </c>
      <c r="AN36" s="150">
        <f>[7]industriindustri!AN150</f>
        <v>20151.083500274795</v>
      </c>
      <c r="AO36" s="151">
        <f t="shared" si="1"/>
        <v>65534.405904798885</v>
      </c>
      <c r="AP36" s="84"/>
      <c r="AQ36" s="84"/>
      <c r="AR36" s="130"/>
    </row>
    <row r="37" spans="1:44">
      <c r="A37" s="37" t="s">
        <v>194</v>
      </c>
      <c r="B37" s="21" t="s">
        <v>25</v>
      </c>
      <c r="C37" s="106" t="s">
        <v>57</v>
      </c>
      <c r="D37" s="149">
        <f>[7]industriindustri!D151</f>
        <v>94.120600996205781</v>
      </c>
      <c r="E37" s="149">
        <f>[7]industriindustri!E151</f>
        <v>58.953082474646443</v>
      </c>
      <c r="F37" s="149">
        <f>[7]industriindustri!F151</f>
        <v>38.881477723193278</v>
      </c>
      <c r="G37" s="149">
        <f>[7]industriindustri!G151</f>
        <v>2077.0877524903826</v>
      </c>
      <c r="H37" s="149">
        <f>[7]industriindustri!H151</f>
        <v>32.728328716265509</v>
      </c>
      <c r="I37" s="149">
        <f>[7]industriindustri!I151</f>
        <v>0.58866334338414728</v>
      </c>
      <c r="J37" s="149">
        <f>[7]industriindustri!J151</f>
        <v>8.9862896963973373</v>
      </c>
      <c r="K37" s="149">
        <f>[7]industriindustri!K151</f>
        <v>29.419977608766487</v>
      </c>
      <c r="L37" s="149">
        <f>[7]industriindustri!L151</f>
        <v>131.42189701788999</v>
      </c>
      <c r="M37" s="149">
        <f>[7]industriindustri!M151</f>
        <v>284.36196284758387</v>
      </c>
      <c r="N37" s="149">
        <f>[7]industriindustri!N151</f>
        <v>145.93722048708602</v>
      </c>
      <c r="O37" s="149">
        <f>[7]industriindustri!O151</f>
        <v>256.50832248950593</v>
      </c>
      <c r="P37" s="149">
        <f>[7]industriindustri!P151</f>
        <v>28.843850128766011</v>
      </c>
      <c r="Q37" s="149">
        <f>[7]industriindustri!Q151</f>
        <v>76.321914979277196</v>
      </c>
      <c r="R37" s="149">
        <f>[7]industriindustri!R151</f>
        <v>1218.5601708602335</v>
      </c>
      <c r="S37" s="149">
        <f>[7]industriindustri!S151</f>
        <v>72.499117898505617</v>
      </c>
      <c r="T37" s="149">
        <f>[7]industriindustri!T151</f>
        <v>1164.1044617659468</v>
      </c>
      <c r="U37" s="149">
        <f>[7]industriindustri!U151</f>
        <v>521.38216008340419</v>
      </c>
      <c r="V37" s="149">
        <f>[7]industriindustri!V151</f>
        <v>216.57163651665823</v>
      </c>
      <c r="W37" s="149">
        <f>[7]industriindustri!W151</f>
        <v>296.21693781234171</v>
      </c>
      <c r="X37" s="149">
        <f>[7]industriindustri!X151</f>
        <v>167.55292894502927</v>
      </c>
      <c r="Y37" s="149">
        <f>[7]industriindustri!Y151</f>
        <v>581.05018347930718</v>
      </c>
      <c r="Z37" s="149">
        <f>[7]industriindustri!Z151</f>
        <v>68.12265801962694</v>
      </c>
      <c r="AA37" s="149">
        <f>[7]industriindustri!AA151</f>
        <v>722.35064542980592</v>
      </c>
      <c r="AB37" s="149">
        <f>[7]industriindustri!AB151</f>
        <v>157.33125408294779</v>
      </c>
      <c r="AC37" s="149">
        <f>[7]industriindustri!AC151</f>
        <v>1416.4045989575875</v>
      </c>
      <c r="AD37" s="149">
        <f>[7]industriindustri!AD151</f>
        <v>81.79155003831977</v>
      </c>
      <c r="AE37" s="149">
        <f>[7]industriindustri!AE151</f>
        <v>736.90397334983288</v>
      </c>
      <c r="AF37" s="149">
        <f>[7]industriindustri!AF151</f>
        <v>399.13039300364358</v>
      </c>
      <c r="AG37" s="149">
        <f>[7]industriindustri!AG151</f>
        <v>1532.3513185429611</v>
      </c>
      <c r="AH37" s="149">
        <f>[7]industriindustri!AH151</f>
        <v>145.92148894055481</v>
      </c>
      <c r="AI37" s="149">
        <f>[7]industriindustri!AI151</f>
        <v>221.22683254194311</v>
      </c>
      <c r="AJ37" s="149">
        <f>[7]industriindustri!AJ151</f>
        <v>18.664612251157163</v>
      </c>
      <c r="AK37" s="149">
        <f>[7]industriindustri!AK151</f>
        <v>199.48665835846703</v>
      </c>
      <c r="AL37" s="149">
        <f>[7]industriindustri!AL151</f>
        <v>859.0562668064531</v>
      </c>
      <c r="AM37" s="91">
        <f t="shared" si="0"/>
        <v>14060.84118868408</v>
      </c>
      <c r="AN37" s="150">
        <f>[7]industriindustri!AN151</f>
        <v>106683.38296859387</v>
      </c>
      <c r="AO37" s="151">
        <f t="shared" si="1"/>
        <v>120744.22415727795</v>
      </c>
      <c r="AP37" s="84"/>
      <c r="AQ37" s="84"/>
      <c r="AR37" s="130"/>
    </row>
    <row r="38" spans="1:44">
      <c r="A38" s="37" t="s">
        <v>197</v>
      </c>
      <c r="B38" s="23" t="s">
        <v>26</v>
      </c>
      <c r="C38" s="105" t="s">
        <v>58</v>
      </c>
      <c r="D38" s="149">
        <f>[7]industriindustri!D152</f>
        <v>116.94457896771321</v>
      </c>
      <c r="E38" s="149">
        <f>[7]industriindustri!E152</f>
        <v>175.47787712652564</v>
      </c>
      <c r="F38" s="149">
        <f>[7]industriindustri!F152</f>
        <v>191.30908951678157</v>
      </c>
      <c r="G38" s="149">
        <f>[7]industriindustri!G152</f>
        <v>1367.141272125893</v>
      </c>
      <c r="H38" s="149">
        <f>[7]industriindustri!H152</f>
        <v>26.267391848851016</v>
      </c>
      <c r="I38" s="149">
        <f>[7]industriindustri!I152</f>
        <v>7.5464362950136818</v>
      </c>
      <c r="J38" s="149">
        <f>[7]industriindustri!J152</f>
        <v>15.736344869501696</v>
      </c>
      <c r="K38" s="149">
        <f>[7]industriindustri!K152</f>
        <v>61.004147617138116</v>
      </c>
      <c r="L38" s="149">
        <f>[7]industriindustri!L152</f>
        <v>136.60022952550719</v>
      </c>
      <c r="M38" s="149">
        <f>[7]industriindustri!M152</f>
        <v>15.38477038776575</v>
      </c>
      <c r="N38" s="149">
        <f>[7]industriindustri!N152</f>
        <v>114.99057184022058</v>
      </c>
      <c r="O38" s="149">
        <f>[7]industriindustri!O152</f>
        <v>921.46742389326903</v>
      </c>
      <c r="P38" s="149">
        <f>[7]industriindustri!P152</f>
        <v>116.96397774969422</v>
      </c>
      <c r="Q38" s="149">
        <f>[7]industriindustri!Q152</f>
        <v>99.243143160115949</v>
      </c>
      <c r="R38" s="149">
        <f>[7]industriindustri!R152</f>
        <v>22740.479115449696</v>
      </c>
      <c r="S38" s="149">
        <f>[7]industriindustri!S152</f>
        <v>223.45267386661837</v>
      </c>
      <c r="T38" s="149">
        <f>[7]industriindustri!T152</f>
        <v>2803.9161848890399</v>
      </c>
      <c r="U38" s="149">
        <f>[7]industriindustri!U152</f>
        <v>1357.0556483480214</v>
      </c>
      <c r="V38" s="149">
        <f>[7]industriindustri!V152</f>
        <v>2568.2222370385457</v>
      </c>
      <c r="W38" s="149">
        <f>[7]industriindustri!W152</f>
        <v>767.10289691892342</v>
      </c>
      <c r="X38" s="149">
        <f>[7]industriindustri!X152</f>
        <v>53.314383073562524</v>
      </c>
      <c r="Y38" s="149">
        <f>[7]industriindustri!Y152</f>
        <v>234.4963666558202</v>
      </c>
      <c r="Z38" s="149">
        <f>[7]industriindustri!Z152</f>
        <v>570.94894162467131</v>
      </c>
      <c r="AA38" s="149">
        <f>[7]industriindustri!AA152</f>
        <v>673.33769248978706</v>
      </c>
      <c r="AB38" s="149">
        <f>[7]industriindustri!AB152</f>
        <v>68.73675011684702</v>
      </c>
      <c r="AC38" s="149">
        <f>[7]industriindustri!AC152</f>
        <v>6318.2735857620919</v>
      </c>
      <c r="AD38" s="149">
        <f>[7]industriindustri!AD152</f>
        <v>416.07929961235379</v>
      </c>
      <c r="AE38" s="149">
        <f>[7]industriindustri!AE152</f>
        <v>9026.7152113795673</v>
      </c>
      <c r="AF38" s="149">
        <f>[7]industriindustri!AF152</f>
        <v>539.60366185025123</v>
      </c>
      <c r="AG38" s="149">
        <f>[7]industriindustri!AG152</f>
        <v>1291.120592824851</v>
      </c>
      <c r="AH38" s="149">
        <f>[7]industriindustri!AH152</f>
        <v>138.44783270084426</v>
      </c>
      <c r="AI38" s="149">
        <f>[7]industriindustri!AI152</f>
        <v>127.16663897728154</v>
      </c>
      <c r="AJ38" s="149">
        <f>[7]industriindustri!AJ152</f>
        <v>93.149419410918455</v>
      </c>
      <c r="AK38" s="149">
        <f>[7]industriindustri!AK152</f>
        <v>1190.901883531264</v>
      </c>
      <c r="AL38" s="149">
        <f>[7]industriindustri!AL152</f>
        <v>1694.5607592175734</v>
      </c>
      <c r="AM38" s="91">
        <f t="shared" si="0"/>
        <v>56263.159030662537</v>
      </c>
      <c r="AN38" s="150">
        <f>[7]industriindustri!AN152</f>
        <v>34496.908489106863</v>
      </c>
      <c r="AO38" s="151">
        <f t="shared" si="1"/>
        <v>90760.067519769393</v>
      </c>
      <c r="AP38" s="84"/>
      <c r="AQ38" s="84"/>
      <c r="AR38" s="130"/>
    </row>
    <row r="39" spans="1:44">
      <c r="A39" s="37" t="s">
        <v>200</v>
      </c>
      <c r="B39" s="23" t="s">
        <v>249</v>
      </c>
      <c r="C39" s="105" t="s">
        <v>59</v>
      </c>
      <c r="D39" s="149">
        <f>[7]industriindustri!D153</f>
        <v>963.6109743031725</v>
      </c>
      <c r="E39" s="149">
        <f>[7]industriindustri!E153</f>
        <v>127.25367920609141</v>
      </c>
      <c r="F39" s="149">
        <f>[7]industriindustri!F153</f>
        <v>202.08702768656914</v>
      </c>
      <c r="G39" s="149">
        <f>[7]industriindustri!G153</f>
        <v>486.97446452649626</v>
      </c>
      <c r="H39" s="149">
        <f>[7]industriindustri!H153</f>
        <v>29.733996269792648</v>
      </c>
      <c r="I39" s="149">
        <f>[7]industriindustri!I153</f>
        <v>4.4860979184698571E-2</v>
      </c>
      <c r="J39" s="149">
        <f>[7]industriindustri!J153</f>
        <v>0.93579852271191477</v>
      </c>
      <c r="K39" s="149">
        <f>[7]industriindustri!K153</f>
        <v>10.95814082603237</v>
      </c>
      <c r="L39" s="149">
        <f>[7]industriindustri!L153</f>
        <v>50.854846427195625</v>
      </c>
      <c r="M39" s="149">
        <f>[7]industriindustri!M153</f>
        <v>145.54242133322165</v>
      </c>
      <c r="N39" s="149">
        <f>[7]industriindustri!N153</f>
        <v>44.192568820177677</v>
      </c>
      <c r="O39" s="149">
        <f>[7]industriindustri!O153</f>
        <v>675.5439761480776</v>
      </c>
      <c r="P39" s="149">
        <f>[7]industriindustri!P153</f>
        <v>49.377591492302166</v>
      </c>
      <c r="Q39" s="149">
        <f>[7]industriindustri!Q153</f>
        <v>134.8728157108433</v>
      </c>
      <c r="R39" s="149">
        <f>[7]industriindustri!R153</f>
        <v>1833.2883695447272</v>
      </c>
      <c r="S39" s="149">
        <f>[7]industriindustri!S153</f>
        <v>218.46380595466474</v>
      </c>
      <c r="T39" s="149">
        <f>[7]industriindustri!T153</f>
        <v>2439.0296145602442</v>
      </c>
      <c r="U39" s="149">
        <f>[7]industriindustri!U153</f>
        <v>418.2147724464499</v>
      </c>
      <c r="V39" s="149">
        <f>[7]industriindustri!V153</f>
        <v>68.766707027238482</v>
      </c>
      <c r="W39" s="149">
        <f>[7]industriindustri!W153</f>
        <v>270.79764892964283</v>
      </c>
      <c r="X39" s="149">
        <f>[7]industriindustri!X153</f>
        <v>295.51437118353778</v>
      </c>
      <c r="Y39" s="149">
        <f>[7]industriindustri!Y153</f>
        <v>146.37179525666679</v>
      </c>
      <c r="Z39" s="149">
        <f>[7]industriindustri!Z153</f>
        <v>690.06258309138968</v>
      </c>
      <c r="AA39" s="149">
        <f>[7]industriindustri!AA153</f>
        <v>3878.637267528436</v>
      </c>
      <c r="AB39" s="149">
        <f>[7]industriindustri!AB153</f>
        <v>20.782125055921206</v>
      </c>
      <c r="AC39" s="149">
        <f>[7]industriindustri!AC153</f>
        <v>1885.1068523104732</v>
      </c>
      <c r="AD39" s="149">
        <f>[7]industriindustri!AD153</f>
        <v>425.79233664097831</v>
      </c>
      <c r="AE39" s="149">
        <f>[7]industriindustri!AE153</f>
        <v>645.3714795891683</v>
      </c>
      <c r="AF39" s="149">
        <f>[7]industriindustri!AF153</f>
        <v>284.67181438983027</v>
      </c>
      <c r="AG39" s="149">
        <f>[7]industriindustri!AG153</f>
        <v>607.32704945871615</v>
      </c>
      <c r="AH39" s="149">
        <f>[7]industriindustri!AH153</f>
        <v>128.52286432983016</v>
      </c>
      <c r="AI39" s="149">
        <f>[7]industriindustri!AI153</f>
        <v>85.325854212646362</v>
      </c>
      <c r="AJ39" s="149">
        <f>[7]industriindustri!AJ153</f>
        <v>37.661110598842868</v>
      </c>
      <c r="AK39" s="149">
        <f>[7]industriindustri!AK153</f>
        <v>429.41851702720191</v>
      </c>
      <c r="AL39" s="149">
        <f>[7]industriindustri!AL153</f>
        <v>1365.9413951423628</v>
      </c>
      <c r="AM39" s="91">
        <f t="shared" si="0"/>
        <v>19097.051496530836</v>
      </c>
      <c r="AN39" s="150">
        <f>[7]industriindustri!AN153</f>
        <v>5819.2872132077309</v>
      </c>
      <c r="AO39" s="151">
        <f t="shared" si="1"/>
        <v>24916.338709738568</v>
      </c>
      <c r="AP39" s="84"/>
      <c r="AQ39" s="84"/>
      <c r="AR39" s="130"/>
    </row>
    <row r="40" spans="1:44">
      <c r="A40" s="37" t="s">
        <v>203</v>
      </c>
      <c r="B40" s="23" t="s">
        <v>27</v>
      </c>
      <c r="C40" s="105" t="s">
        <v>60</v>
      </c>
      <c r="D40" s="149">
        <f>[7]industriindustri!D154</f>
        <v>54.323609557034551</v>
      </c>
      <c r="E40" s="149">
        <f>[7]industriindustri!E154</f>
        <v>264.19905759421897</v>
      </c>
      <c r="F40" s="149">
        <f>[7]industriindustri!F154</f>
        <v>60.285513158406083</v>
      </c>
      <c r="G40" s="149">
        <f>[7]industriindustri!G154</f>
        <v>1124.0244048108898</v>
      </c>
      <c r="H40" s="149">
        <f>[7]industriindustri!H154</f>
        <v>21.21158035685967</v>
      </c>
      <c r="I40" s="149">
        <f>[7]industriindustri!I154</f>
        <v>0.7316178140203855</v>
      </c>
      <c r="J40" s="149">
        <f>[7]industriindustri!J154</f>
        <v>38.389766093261919</v>
      </c>
      <c r="K40" s="149">
        <f>[7]industriindustri!K154</f>
        <v>47.416119344749426</v>
      </c>
      <c r="L40" s="149">
        <f>[7]industriindustri!L154</f>
        <v>222.10103728733122</v>
      </c>
      <c r="M40" s="149">
        <f>[7]industriindustri!M154</f>
        <v>234.81026811369782</v>
      </c>
      <c r="N40" s="149">
        <f>[7]industriindustri!N154</f>
        <v>62.595083506531964</v>
      </c>
      <c r="O40" s="149">
        <f>[7]industriindustri!O154</f>
        <v>1393.7418395815262</v>
      </c>
      <c r="P40" s="149">
        <f>[7]industriindustri!P154</f>
        <v>194.45272574174925</v>
      </c>
      <c r="Q40" s="149">
        <f>[7]industriindustri!Q154</f>
        <v>240.19279300552958</v>
      </c>
      <c r="R40" s="149">
        <f>[7]industriindustri!R154</f>
        <v>5707.9426030422837</v>
      </c>
      <c r="S40" s="149">
        <f>[7]industriindustri!S154</f>
        <v>58.013740505835131</v>
      </c>
      <c r="T40" s="149">
        <f>[7]industriindustri!T154</f>
        <v>1739.7729765273366</v>
      </c>
      <c r="U40" s="149">
        <f>[7]industriindustri!U154</f>
        <v>229.71067548499727</v>
      </c>
      <c r="V40" s="149">
        <f>[7]industriindustri!V154</f>
        <v>8686.3909176618072</v>
      </c>
      <c r="W40" s="149">
        <f>[7]industriindustri!W154</f>
        <v>559.13039995731845</v>
      </c>
      <c r="X40" s="149">
        <f>[7]industriindustri!X154</f>
        <v>224.41854106993486</v>
      </c>
      <c r="Y40" s="149">
        <f>[7]industriindustri!Y154</f>
        <v>447.54017155009694</v>
      </c>
      <c r="Z40" s="149">
        <f>[7]industriindustri!Z154</f>
        <v>285.67501537761666</v>
      </c>
      <c r="AA40" s="149">
        <f>[7]industriindustri!AA154</f>
        <v>2871.4391508578165</v>
      </c>
      <c r="AB40" s="149">
        <f>[7]industriindustri!AB154</f>
        <v>62.017772201256918</v>
      </c>
      <c r="AC40" s="149">
        <f>[7]industriindustri!AC154</f>
        <v>2097.0780387768373</v>
      </c>
      <c r="AD40" s="149">
        <f>[7]industriindustri!AD154</f>
        <v>177.16278672034105</v>
      </c>
      <c r="AE40" s="149">
        <f>[7]industriindustri!AE154</f>
        <v>2665.77503191491</v>
      </c>
      <c r="AF40" s="149">
        <f>[7]industriindustri!AF154</f>
        <v>218.17365874949945</v>
      </c>
      <c r="AG40" s="149">
        <f>[7]industriindustri!AG154</f>
        <v>1430.401893969967</v>
      </c>
      <c r="AH40" s="149">
        <f>[7]industriindustri!AH154</f>
        <v>1049.5443153175638</v>
      </c>
      <c r="AI40" s="149">
        <f>[7]industriindustri!AI154</f>
        <v>189.04908569291905</v>
      </c>
      <c r="AJ40" s="149">
        <f>[7]industriindustri!AJ154</f>
        <v>763.77839094595674</v>
      </c>
      <c r="AK40" s="149">
        <f>[7]industriindustri!AK154</f>
        <v>283.52359295047165</v>
      </c>
      <c r="AL40" s="149">
        <f>[7]industriindustri!AL154</f>
        <v>838.15600278982652</v>
      </c>
      <c r="AM40" s="91">
        <f t="shared" si="0"/>
        <v>34543.170178030392</v>
      </c>
      <c r="AN40" s="150">
        <f>[7]industriindustri!AN154</f>
        <v>63719.753601916265</v>
      </c>
      <c r="AO40" s="151">
        <f t="shared" si="1"/>
        <v>98262.923779946665</v>
      </c>
      <c r="AP40" s="84"/>
      <c r="AQ40" s="84"/>
      <c r="AR40" s="130"/>
    </row>
    <row r="41" spans="1:44">
      <c r="A41" s="37" t="s">
        <v>206</v>
      </c>
      <c r="B41" s="23" t="s">
        <v>28</v>
      </c>
      <c r="C41" s="105" t="s">
        <v>61</v>
      </c>
      <c r="D41" s="149">
        <f>[7]industriindustri!D155</f>
        <v>14.863985746841509</v>
      </c>
      <c r="E41" s="149">
        <f>[7]industriindustri!E155</f>
        <v>17.861311847725965</v>
      </c>
      <c r="F41" s="149">
        <f>[7]industriindustri!F155</f>
        <v>1.7201730017359338</v>
      </c>
      <c r="G41" s="149">
        <f>[7]industriindustri!G155</f>
        <v>27.688054107585682</v>
      </c>
      <c r="H41" s="149">
        <f>[7]industriindustri!H155</f>
        <v>14.841909950169866</v>
      </c>
      <c r="I41" s="149">
        <f>[7]industriindustri!I155</f>
        <v>6.7779724143709377E-8</v>
      </c>
      <c r="J41" s="149">
        <f>[7]industriindustri!J155</f>
        <v>0.94377842606177642</v>
      </c>
      <c r="K41" s="149">
        <f>[7]industriindustri!K155</f>
        <v>3.2378311191525602</v>
      </c>
      <c r="L41" s="149">
        <f>[7]industriindustri!L155</f>
        <v>24.158420907910536</v>
      </c>
      <c r="M41" s="149">
        <f>[7]industriindustri!M155</f>
        <v>2.6938825942158089</v>
      </c>
      <c r="N41" s="149">
        <f>[7]industriindustri!N155</f>
        <v>48.281348781864466</v>
      </c>
      <c r="O41" s="149">
        <f>[7]industriindustri!O155</f>
        <v>56.000842734234965</v>
      </c>
      <c r="P41" s="149">
        <f>[7]industriindustri!P155</f>
        <v>6.5619298512098334</v>
      </c>
      <c r="Q41" s="149">
        <f>[7]industriindustri!Q155</f>
        <v>6.3151094845583033</v>
      </c>
      <c r="R41" s="149">
        <f>[7]industriindustri!R155</f>
        <v>325.22131835751344</v>
      </c>
      <c r="S41" s="149">
        <f>[7]industriindustri!S155</f>
        <v>6.7323190410578668</v>
      </c>
      <c r="T41" s="149">
        <f>[7]industriindustri!T155</f>
        <v>97.25726571080304</v>
      </c>
      <c r="U41" s="149">
        <f>[7]industriindustri!U155</f>
        <v>15.26604176033246</v>
      </c>
      <c r="V41" s="149">
        <f>[7]industriindustri!V155</f>
        <v>354.11068058555162</v>
      </c>
      <c r="W41" s="149">
        <f>[7]industriindustri!W155</f>
        <v>22.916119968119627</v>
      </c>
      <c r="X41" s="149">
        <f>[7]industriindustri!X155</f>
        <v>1.4999150512796289</v>
      </c>
      <c r="Y41" s="149">
        <f>[7]industriindustri!Y155</f>
        <v>20.498537623955219</v>
      </c>
      <c r="Z41" s="149">
        <f>[7]industriindustri!Z155</f>
        <v>35.907335813482071</v>
      </c>
      <c r="AA41" s="149">
        <f>[7]industriindustri!AA155</f>
        <v>102.46184807611789</v>
      </c>
      <c r="AB41" s="149">
        <f>[7]industriindustri!AB155</f>
        <v>0.89161029806657588</v>
      </c>
      <c r="AC41" s="149">
        <f>[7]industriindustri!AC155</f>
        <v>68.107161982600104</v>
      </c>
      <c r="AD41" s="149">
        <f>[7]industriindustri!AD155</f>
        <v>4.5873757958017896</v>
      </c>
      <c r="AE41" s="149">
        <f>[7]industriindustri!AE155</f>
        <v>90.784468545768448</v>
      </c>
      <c r="AF41" s="149">
        <f>[7]industriindustri!AF155</f>
        <v>18.753474566954363</v>
      </c>
      <c r="AG41" s="149">
        <f>[7]industriindustri!AG155</f>
        <v>41.120054628782491</v>
      </c>
      <c r="AH41" s="149">
        <f>[7]industriindustri!AH155</f>
        <v>455.31777073533425</v>
      </c>
      <c r="AI41" s="149">
        <f>[7]industriindustri!AI155</f>
        <v>104.29615497807794</v>
      </c>
      <c r="AJ41" s="149">
        <f>[7]industriindustri!AJ155</f>
        <v>47.514981229000803</v>
      </c>
      <c r="AK41" s="149">
        <f>[7]industriindustri!AK155</f>
        <v>58.72006854047784</v>
      </c>
      <c r="AL41" s="149">
        <f>[7]industriindustri!AL155</f>
        <v>278.05802105621922</v>
      </c>
      <c r="AM41" s="91">
        <f t="shared" si="0"/>
        <v>2375.1911029663438</v>
      </c>
      <c r="AN41" s="150">
        <f>[7]industriindustri!AN155</f>
        <v>109074.78118770386</v>
      </c>
      <c r="AO41" s="151">
        <f t="shared" si="1"/>
        <v>111449.97229067021</v>
      </c>
      <c r="AP41" s="84"/>
      <c r="AQ41" s="84"/>
      <c r="AR41" s="130"/>
    </row>
    <row r="42" spans="1:44">
      <c r="A42" s="37" t="s">
        <v>209</v>
      </c>
      <c r="B42" s="23" t="s">
        <v>29</v>
      </c>
      <c r="C42" s="105" t="s">
        <v>62</v>
      </c>
      <c r="D42" s="149">
        <f>[7]industriindustri!D156</f>
        <v>2.4467743876595434E-5</v>
      </c>
      <c r="E42" s="149">
        <f>[7]industriindustri!E156</f>
        <v>63.716086052250425</v>
      </c>
      <c r="F42" s="149">
        <f>[7]industriindustri!F156</f>
        <v>2.046711845294167E-2</v>
      </c>
      <c r="G42" s="149">
        <f>[7]industriindustri!G156</f>
        <v>60.233581217836203</v>
      </c>
      <c r="H42" s="149">
        <f>[7]industriindustri!H156</f>
        <v>2.3903867621806331E-2</v>
      </c>
      <c r="I42" s="149">
        <f>[7]industriindustri!I156</f>
        <v>0</v>
      </c>
      <c r="J42" s="149">
        <f>[7]industriindustri!J156</f>
        <v>1.271360919688231E-5</v>
      </c>
      <c r="K42" s="149">
        <f>[7]industriindustri!K156</f>
        <v>8.5556611849656634E-3</v>
      </c>
      <c r="L42" s="149">
        <f>[7]industriindustri!L156</f>
        <v>0.96665409524402235</v>
      </c>
      <c r="M42" s="149">
        <f>[7]industriindustri!M156</f>
        <v>0.10051661599712242</v>
      </c>
      <c r="N42" s="149">
        <f>[7]industriindustri!N156</f>
        <v>14.541273356220465</v>
      </c>
      <c r="O42" s="149">
        <f>[7]industriindustri!O156</f>
        <v>4.4744991677641845</v>
      </c>
      <c r="P42" s="149">
        <f>[7]industriindustri!P156</f>
        <v>1.5250391839883019E-2</v>
      </c>
      <c r="Q42" s="149">
        <f>[7]industriindustri!Q156</f>
        <v>0.97602396295675631</v>
      </c>
      <c r="R42" s="149">
        <f>[7]industriindustri!R156</f>
        <v>222.5039005463214</v>
      </c>
      <c r="S42" s="149">
        <f>[7]industriindustri!S156</f>
        <v>1.830475561691927</v>
      </c>
      <c r="T42" s="149">
        <f>[7]industriindustri!T156</f>
        <v>54.594548667717426</v>
      </c>
      <c r="U42" s="149">
        <f>[7]industriindustri!U156</f>
        <v>5.149118387401054</v>
      </c>
      <c r="V42" s="149">
        <f>[7]industriindustri!V156</f>
        <v>164.02317723571474</v>
      </c>
      <c r="W42" s="149">
        <f>[7]industriindustri!W156</f>
        <v>51.50606635560198</v>
      </c>
      <c r="X42" s="149">
        <f>[7]industriindustri!X156</f>
        <v>0.12885867190587044</v>
      </c>
      <c r="Y42" s="149">
        <f>[7]industriindustri!Y156</f>
        <v>15.024385108452384</v>
      </c>
      <c r="Z42" s="149">
        <f>[7]industriindustri!Z156</f>
        <v>81.285698075401513</v>
      </c>
      <c r="AA42" s="149">
        <f>[7]industriindustri!AA156</f>
        <v>1.1882613552920918</v>
      </c>
      <c r="AB42" s="149">
        <f>[7]industriindustri!AB156</f>
        <v>1.9632474280596535</v>
      </c>
      <c r="AC42" s="149">
        <f>[7]industriindustri!AC156</f>
        <v>620.85297442870637</v>
      </c>
      <c r="AD42" s="149">
        <f>[7]industriindustri!AD156</f>
        <v>2.9154251925513419</v>
      </c>
      <c r="AE42" s="149">
        <f>[7]industriindustri!AE156</f>
        <v>303.91555545683877</v>
      </c>
      <c r="AF42" s="149">
        <f>[7]industriindustri!AF156</f>
        <v>174.75581337080479</v>
      </c>
      <c r="AG42" s="149">
        <f>[7]industriindustri!AG156</f>
        <v>201.3152676899808</v>
      </c>
      <c r="AH42" s="149">
        <f>[7]industriindustri!AH156</f>
        <v>1217.7195914362815</v>
      </c>
      <c r="AI42" s="149">
        <f>[7]industriindustri!AI156</f>
        <v>180.79048076045763</v>
      </c>
      <c r="AJ42" s="149">
        <f>[7]industriindustri!AJ156</f>
        <v>41.122923657789741</v>
      </c>
      <c r="AK42" s="149">
        <f>[7]industriindustri!AK156</f>
        <v>176.5613694944455</v>
      </c>
      <c r="AL42" s="149">
        <f>[7]industriindustri!AL156</f>
        <v>83.566666029491117</v>
      </c>
      <c r="AM42" s="91">
        <f t="shared" si="0"/>
        <v>3747.790653599629</v>
      </c>
      <c r="AN42" s="150">
        <f>[7]industriindustri!AN156</f>
        <v>84147.768955995896</v>
      </c>
      <c r="AO42" s="151">
        <f t="shared" si="1"/>
        <v>87895.559609595526</v>
      </c>
      <c r="AP42" s="84"/>
      <c r="AQ42" s="84"/>
      <c r="AR42" s="130"/>
    </row>
    <row r="43" spans="1:44">
      <c r="A43" s="37" t="s">
        <v>212</v>
      </c>
      <c r="B43" s="23" t="s">
        <v>30</v>
      </c>
      <c r="C43" s="105" t="s">
        <v>63</v>
      </c>
      <c r="D43" s="149">
        <f>[7]industriindustri!D157</f>
        <v>5.4274219913807653E-5</v>
      </c>
      <c r="E43" s="149">
        <f>[7]industriindustri!E157</f>
        <v>16.544980078515142</v>
      </c>
      <c r="F43" s="149">
        <f>[7]industriindustri!F157</f>
        <v>5.2838061232756148E-3</v>
      </c>
      <c r="G43" s="149">
        <f>[7]industriindustri!G157</f>
        <v>16.532716078064077</v>
      </c>
      <c r="H43" s="149">
        <f>[7]industriindustri!H157</f>
        <v>2.3765818290325929E-4</v>
      </c>
      <c r="I43" s="149">
        <f>[7]industriindustri!I157</f>
        <v>0</v>
      </c>
      <c r="J43" s="149">
        <f>[7]industriindustri!J157</f>
        <v>1.0547721996940767E-6</v>
      </c>
      <c r="K43" s="149">
        <f>[7]industriindustri!K157</f>
        <v>4.1146993961772735E-4</v>
      </c>
      <c r="L43" s="149">
        <f>[7]industriindustri!L157</f>
        <v>5.2662015728607257E-3</v>
      </c>
      <c r="M43" s="149">
        <f>[7]industriindustri!M157</f>
        <v>5.6812062350196064E-8</v>
      </c>
      <c r="N43" s="149">
        <f>[7]industriindustri!N157</f>
        <v>3.6827790776554634</v>
      </c>
      <c r="O43" s="149">
        <f>[7]industriindustri!O157</f>
        <v>8.92809585742106E-3</v>
      </c>
      <c r="P43" s="149">
        <f>[7]industriindustri!P157</f>
        <v>1.945851750228685E-7</v>
      </c>
      <c r="Q43" s="149">
        <f>[7]industriindustri!Q157</f>
        <v>8.584067647748668E-3</v>
      </c>
      <c r="R43" s="149">
        <f>[7]industriindustri!R157</f>
        <v>54.237777140672293</v>
      </c>
      <c r="S43" s="149">
        <f>[7]industriindustri!S157</f>
        <v>3.6112891747081348E-3</v>
      </c>
      <c r="T43" s="149">
        <f>[7]industriindustri!T157</f>
        <v>11.950598802085052</v>
      </c>
      <c r="U43" s="149">
        <f>[7]industriindustri!U157</f>
        <v>0.9242765473470711</v>
      </c>
      <c r="V43" s="149">
        <f>[7]industriindustri!V157</f>
        <v>44.099216327733266</v>
      </c>
      <c r="W43" s="149">
        <f>[7]industriindustri!W157</f>
        <v>14.69705733572366</v>
      </c>
      <c r="X43" s="149">
        <f>[7]industriindustri!X157</f>
        <v>2.9941974498980123E-4</v>
      </c>
      <c r="Y43" s="149">
        <f>[7]industriindustri!Y157</f>
        <v>5.1204383045808139</v>
      </c>
      <c r="Z43" s="149">
        <f>[7]industriindustri!Z157</f>
        <v>38.827869689829399</v>
      </c>
      <c r="AA43" s="149">
        <f>[7]industriindustri!AA157</f>
        <v>9.2306829286756438E-3</v>
      </c>
      <c r="AB43" s="149">
        <f>[7]industriindustri!AB157</f>
        <v>0.91090460095360382</v>
      </c>
      <c r="AC43" s="149">
        <f>[7]industriindustri!AC157</f>
        <v>7.0856838409873529E-2</v>
      </c>
      <c r="AD43" s="149">
        <f>[7]industriindustri!AD157</f>
        <v>0.91353918839703196</v>
      </c>
      <c r="AE43" s="149">
        <f>[7]industriindustri!AE157</f>
        <v>80.865255003454806</v>
      </c>
      <c r="AF43" s="149">
        <f>[7]industriindustri!AF157</f>
        <v>46.850511376783153</v>
      </c>
      <c r="AG43" s="149">
        <f>[7]industriindustri!AG157</f>
        <v>53.318967743140519</v>
      </c>
      <c r="AH43" s="149">
        <f>[7]industriindustri!AH157</f>
        <v>594.79586415367578</v>
      </c>
      <c r="AI43" s="149">
        <f>[7]industriindustri!AI157</f>
        <v>94.274022237840924</v>
      </c>
      <c r="AJ43" s="149">
        <f>[7]industriindustri!AJ157</f>
        <v>31.6285694599202</v>
      </c>
      <c r="AK43" s="149">
        <f>[7]industriindustri!AK157</f>
        <v>118.33935699383525</v>
      </c>
      <c r="AL43" s="149">
        <f>[7]industriindustri!AL157</f>
        <v>270.71636772497862</v>
      </c>
      <c r="AM43" s="91">
        <f t="shared" si="0"/>
        <v>1499.3438329751577</v>
      </c>
      <c r="AN43" s="150">
        <f>[7]industriindustri!AN157</f>
        <v>82323.075653812237</v>
      </c>
      <c r="AO43" s="151">
        <f t="shared" si="1"/>
        <v>83822.419486787388</v>
      </c>
      <c r="AP43" s="84"/>
      <c r="AQ43" s="84"/>
      <c r="AR43" s="130"/>
    </row>
    <row r="44" spans="1:44" s="25" customFormat="1">
      <c r="A44" s="37" t="s">
        <v>215</v>
      </c>
      <c r="B44" s="23" t="s">
        <v>31</v>
      </c>
      <c r="C44" s="105" t="s">
        <v>64</v>
      </c>
      <c r="D44" s="149">
        <f>[7]industriindustri!D158</f>
        <v>5.7668784860966298</v>
      </c>
      <c r="E44" s="149">
        <f>[7]industriindustri!E158</f>
        <v>1.4879104155455243</v>
      </c>
      <c r="F44" s="149">
        <f>[7]industriindustri!F158</f>
        <v>3.6813316458187622</v>
      </c>
      <c r="G44" s="149">
        <f>[7]industriindustri!G158</f>
        <v>16.317817014259731</v>
      </c>
      <c r="H44" s="149">
        <f>[7]industriindustri!H158</f>
        <v>0.31874170556653392</v>
      </c>
      <c r="I44" s="149">
        <f>[7]industriindustri!I158</f>
        <v>4.6227405839495868E-2</v>
      </c>
      <c r="J44" s="149">
        <f>[7]industriindustri!J158</f>
        <v>0.1526863490830955</v>
      </c>
      <c r="K44" s="149">
        <f>[7]industriindustri!K158</f>
        <v>13.173985799616657</v>
      </c>
      <c r="L44" s="149">
        <f>[7]industriindustri!L158</f>
        <v>26.516230421109171</v>
      </c>
      <c r="M44" s="149">
        <f>[7]industriindustri!M158</f>
        <v>3.7811711582541769</v>
      </c>
      <c r="N44" s="149">
        <f>[7]industriindustri!N158</f>
        <v>1.0703446231037419</v>
      </c>
      <c r="O44" s="149">
        <f>[7]industriindustri!O158</f>
        <v>4.7263589430249864</v>
      </c>
      <c r="P44" s="149">
        <f>[7]industriindustri!P158</f>
        <v>1.1498216223226105</v>
      </c>
      <c r="Q44" s="149">
        <f>[7]industriindustri!Q158</f>
        <v>1.4855861250502593</v>
      </c>
      <c r="R44" s="149">
        <f>[7]industriindustri!R158</f>
        <v>449.60313273551441</v>
      </c>
      <c r="S44" s="149">
        <f>[7]industriindustri!S158</f>
        <v>2.3069471142781266</v>
      </c>
      <c r="T44" s="149">
        <f>[7]industriindustri!T158</f>
        <v>28.384348385219635</v>
      </c>
      <c r="U44" s="149">
        <f>[7]industriindustri!U158</f>
        <v>3.7146738942278161</v>
      </c>
      <c r="V44" s="149">
        <f>[7]industriindustri!V158</f>
        <v>6.3747058034565898</v>
      </c>
      <c r="W44" s="149">
        <f>[7]industriindustri!W158</f>
        <v>19.474094049643906</v>
      </c>
      <c r="X44" s="149">
        <f>[7]industriindustri!X158</f>
        <v>5.7703602635022575</v>
      </c>
      <c r="Y44" s="149">
        <f>[7]industriindustri!Y158</f>
        <v>102.21507480589987</v>
      </c>
      <c r="Z44" s="149">
        <f>[7]industriindustri!Z158</f>
        <v>24.693167203507002</v>
      </c>
      <c r="AA44" s="149">
        <f>[7]industriindustri!AA158</f>
        <v>44.117391137317753</v>
      </c>
      <c r="AB44" s="149">
        <f>[7]industriindustri!AB158</f>
        <v>14.375573800877472</v>
      </c>
      <c r="AC44" s="149">
        <f>[7]industriindustri!AC158</f>
        <v>27.804904725796113</v>
      </c>
      <c r="AD44" s="149">
        <f>[7]industriindustri!AD158</f>
        <v>65.90724454298747</v>
      </c>
      <c r="AE44" s="149">
        <f>[7]industriindustri!AE158</f>
        <v>10.554070216239005</v>
      </c>
      <c r="AF44" s="149">
        <f>[7]industriindustri!AF158</f>
        <v>11.068917321685094</v>
      </c>
      <c r="AG44" s="149">
        <f>[7]industriindustri!AG158</f>
        <v>29.699596425887851</v>
      </c>
      <c r="AH44" s="149">
        <f>[7]industriindustri!AH158</f>
        <v>269.06285853705231</v>
      </c>
      <c r="AI44" s="149">
        <f>[7]industriindustri!AI158</f>
        <v>56.948465219760969</v>
      </c>
      <c r="AJ44" s="149">
        <f>[7]industriindustri!AJ158</f>
        <v>36.092599699591425</v>
      </c>
      <c r="AK44" s="149">
        <f>[7]industriindustri!AK158</f>
        <v>120.87732954488368</v>
      </c>
      <c r="AL44" s="149">
        <f>[7]industriindustri!AL158</f>
        <v>16.504518081953087</v>
      </c>
      <c r="AM44" s="91">
        <f t="shared" si="0"/>
        <v>1425.2250652239732</v>
      </c>
      <c r="AN44" s="150">
        <f>[7]industriindustri!AN158</f>
        <v>21026.623383479477</v>
      </c>
      <c r="AO44" s="151">
        <f t="shared" si="1"/>
        <v>22451.848448703451</v>
      </c>
      <c r="AP44" s="86"/>
      <c r="AQ44" s="84"/>
      <c r="AR44" s="130"/>
    </row>
    <row r="45" spans="1:44" s="25" customFormat="1">
      <c r="A45" s="152" t="s">
        <v>217</v>
      </c>
      <c r="B45" s="23" t="s">
        <v>32</v>
      </c>
      <c r="C45" s="105" t="s">
        <v>65</v>
      </c>
      <c r="D45" s="149">
        <f>[7]industriindustri!D159</f>
        <v>141.15508998467703</v>
      </c>
      <c r="E45" s="149">
        <f>[7]industriindustri!E159</f>
        <v>36.448120342337631</v>
      </c>
      <c r="F45" s="149">
        <f>[7]industriindustri!F159</f>
        <v>234.51321469507744</v>
      </c>
      <c r="G45" s="149">
        <f>[7]industriindustri!G159</f>
        <v>255.25055959314906</v>
      </c>
      <c r="H45" s="149">
        <f>[7]industriindustri!H159</f>
        <v>48.892873236681439</v>
      </c>
      <c r="I45" s="149">
        <f>[7]industriindustri!I159</f>
        <v>2.4697951310609181</v>
      </c>
      <c r="J45" s="149">
        <f>[7]industriindustri!J159</f>
        <v>10.054729807326126</v>
      </c>
      <c r="K45" s="149">
        <f>[7]industriindustri!K159</f>
        <v>61.577742595518387</v>
      </c>
      <c r="L45" s="149">
        <f>[7]industriindustri!L159</f>
        <v>58.493053870153162</v>
      </c>
      <c r="M45" s="149">
        <f>[7]industriindustri!M159</f>
        <v>1.8263968018473828</v>
      </c>
      <c r="N45" s="149">
        <f>[7]industriindustri!N159</f>
        <v>64.761064378667925</v>
      </c>
      <c r="O45" s="149">
        <f>[7]industriindustri!O159</f>
        <v>12.254306567059292</v>
      </c>
      <c r="P45" s="149">
        <f>[7]industriindustri!P159</f>
        <v>4.1016672670390788</v>
      </c>
      <c r="Q45" s="149">
        <f>[7]industriindustri!Q159</f>
        <v>16.340658986332905</v>
      </c>
      <c r="R45" s="149">
        <f>[7]industriindustri!R159</f>
        <v>384.13181744009341</v>
      </c>
      <c r="S45" s="149">
        <f>[7]industriindustri!S159</f>
        <v>4.8277204559605984</v>
      </c>
      <c r="T45" s="149">
        <f>[7]industriindustri!T159</f>
        <v>2154.4201068066718</v>
      </c>
      <c r="U45" s="149">
        <f>[7]industriindustri!U159</f>
        <v>235.45498211091927</v>
      </c>
      <c r="V45" s="149">
        <f>[7]industriindustri!V159</f>
        <v>27.718976749732768</v>
      </c>
      <c r="W45" s="149">
        <f>[7]industriindustri!W159</f>
        <v>20.286266448156063</v>
      </c>
      <c r="X45" s="149">
        <f>[7]industriindustri!X159</f>
        <v>2.6813829452954749</v>
      </c>
      <c r="Y45" s="149">
        <f>[7]industriindustri!Y159</f>
        <v>208.23631950202224</v>
      </c>
      <c r="Z45" s="149">
        <f>[7]industriindustri!Z159</f>
        <v>16.721183263913861</v>
      </c>
      <c r="AA45" s="149">
        <f>[7]industriindustri!AA159</f>
        <v>56.444996716942697</v>
      </c>
      <c r="AB45" s="149">
        <f>[7]industriindustri!AB159</f>
        <v>60.277238581430964</v>
      </c>
      <c r="AC45" s="149">
        <f>[7]industriindustri!AC159</f>
        <v>65.084466123801761</v>
      </c>
      <c r="AD45" s="149">
        <f>[7]industriindustri!AD159</f>
        <v>8.7635733380852052</v>
      </c>
      <c r="AE45" s="149">
        <f>[7]industriindustri!AE159</f>
        <v>57.89974215197168</v>
      </c>
      <c r="AF45" s="149">
        <f>[7]industriindustri!AF159</f>
        <v>13.638745108526525</v>
      </c>
      <c r="AG45" s="149">
        <f>[7]industriindustri!AG159</f>
        <v>50.605031985368953</v>
      </c>
      <c r="AH45" s="149">
        <f>[7]industriindustri!AH159</f>
        <v>4614.6845469617692</v>
      </c>
      <c r="AI45" s="149">
        <f>[7]industriindustri!AI159</f>
        <v>44.20874599187632</v>
      </c>
      <c r="AJ45" s="149">
        <f>[7]industriindustri!AJ159</f>
        <v>73.073907256333612</v>
      </c>
      <c r="AK45" s="149">
        <f>[7]industriindustri!AK159</f>
        <v>17.583165816307009</v>
      </c>
      <c r="AL45" s="149">
        <f>[7]industriindustri!AL159</f>
        <v>33.73957473449061</v>
      </c>
      <c r="AM45" s="91">
        <f t="shared" si="0"/>
        <v>9098.6217637465979</v>
      </c>
      <c r="AN45" s="150">
        <f>[7]industriindustri!AN159</f>
        <v>49914.807995691765</v>
      </c>
      <c r="AO45" s="151">
        <f t="shared" si="1"/>
        <v>59013.429759438361</v>
      </c>
      <c r="AP45" s="86"/>
      <c r="AQ45" s="84"/>
      <c r="AR45" s="130"/>
    </row>
    <row r="46" spans="1:44" s="25" customFormat="1">
      <c r="A46" s="153" t="s">
        <v>219</v>
      </c>
      <c r="B46" s="154" t="s">
        <v>289</v>
      </c>
      <c r="C46" s="155" t="s">
        <v>290</v>
      </c>
      <c r="D46" s="156">
        <f>SUM(D11:D45)</f>
        <v>117625.38386055545</v>
      </c>
      <c r="E46" s="156">
        <f t="shared" ref="E46:AL46" si="2">SUM(E11:E45)</f>
        <v>22063.234812414605</v>
      </c>
      <c r="F46" s="156">
        <f t="shared" si="2"/>
        <v>35507.703265885546</v>
      </c>
      <c r="G46" s="156">
        <f t="shared" si="2"/>
        <v>20843.240392343025</v>
      </c>
      <c r="H46" s="156">
        <f t="shared" si="2"/>
        <v>14164.506676813946</v>
      </c>
      <c r="I46" s="156">
        <f t="shared" si="2"/>
        <v>1739.1972681122593</v>
      </c>
      <c r="J46" s="156">
        <f t="shared" si="2"/>
        <v>6247.3000522872562</v>
      </c>
      <c r="K46" s="156">
        <f t="shared" si="2"/>
        <v>32563.17716068216</v>
      </c>
      <c r="L46" s="156">
        <f t="shared" si="2"/>
        <v>36479.428822339556</v>
      </c>
      <c r="M46" s="156">
        <f t="shared" si="2"/>
        <v>2878.6362602705899</v>
      </c>
      <c r="N46" s="156">
        <f t="shared" si="2"/>
        <v>11845.645672947541</v>
      </c>
      <c r="O46" s="156">
        <f t="shared" si="2"/>
        <v>13093.785148463583</v>
      </c>
      <c r="P46" s="156">
        <f t="shared" si="2"/>
        <v>3732.5287732683273</v>
      </c>
      <c r="Q46" s="156">
        <f t="shared" si="2"/>
        <v>12499.77516171276</v>
      </c>
      <c r="R46" s="156">
        <f t="shared" si="2"/>
        <v>263163.91424250836</v>
      </c>
      <c r="S46" s="156">
        <f t="shared" si="2"/>
        <v>4680.6068636731552</v>
      </c>
      <c r="T46" s="156">
        <f t="shared" si="2"/>
        <v>49243.22204001373</v>
      </c>
      <c r="U46" s="156">
        <f t="shared" si="2"/>
        <v>21363.214458390667</v>
      </c>
      <c r="V46" s="156">
        <f t="shared" si="2"/>
        <v>32306.279756976346</v>
      </c>
      <c r="W46" s="156">
        <f t="shared" si="2"/>
        <v>13542.769909457458</v>
      </c>
      <c r="X46" s="156">
        <f t="shared" si="2"/>
        <v>3143.7595192029503</v>
      </c>
      <c r="Y46" s="156">
        <f t="shared" si="2"/>
        <v>30717.394405825755</v>
      </c>
      <c r="Z46" s="156">
        <f t="shared" si="2"/>
        <v>9792.4837278575797</v>
      </c>
      <c r="AA46" s="156">
        <f t="shared" si="2"/>
        <v>42851.839599908315</v>
      </c>
      <c r="AB46" s="156">
        <f t="shared" si="2"/>
        <v>10157.163233471485</v>
      </c>
      <c r="AC46" s="156">
        <f t="shared" si="2"/>
        <v>26125.364909350581</v>
      </c>
      <c r="AD46" s="156">
        <f t="shared" si="2"/>
        <v>20197.717408386441</v>
      </c>
      <c r="AE46" s="156">
        <f t="shared" si="2"/>
        <v>34294.385038519838</v>
      </c>
      <c r="AF46" s="156">
        <f t="shared" si="2"/>
        <v>8620.3680951549904</v>
      </c>
      <c r="AG46" s="156">
        <f t="shared" si="2"/>
        <v>27545.748089104338</v>
      </c>
      <c r="AH46" s="156">
        <f t="shared" si="2"/>
        <v>23306.927106349736</v>
      </c>
      <c r="AI46" s="156">
        <f t="shared" si="2"/>
        <v>12572.898514764533</v>
      </c>
      <c r="AJ46" s="156">
        <f t="shared" si="2"/>
        <v>24177.577392628278</v>
      </c>
      <c r="AK46" s="156">
        <f t="shared" si="2"/>
        <v>7497.1174167052068</v>
      </c>
      <c r="AL46" s="157">
        <f t="shared" si="2"/>
        <v>17167.16812300876</v>
      </c>
      <c r="AM46" s="158">
        <f>SUM(D46:AL46)</f>
        <v>1013751.4631793551</v>
      </c>
      <c r="AN46" s="158">
        <f>SUM(AN11:AN45)</f>
        <v>2146139.0332137067</v>
      </c>
      <c r="AO46" s="151">
        <f>SUM(AO11:AO45)</f>
        <v>3159890.4963930622</v>
      </c>
      <c r="AR46" s="130"/>
    </row>
    <row r="47" spans="1:44" s="25" customFormat="1">
      <c r="A47" s="36" t="s">
        <v>111</v>
      </c>
      <c r="B47" s="159" t="s">
        <v>291</v>
      </c>
      <c r="C47" s="21" t="s">
        <v>116</v>
      </c>
      <c r="D47" s="160">
        <f>D48-D46</f>
        <v>6185.2305344357301</v>
      </c>
      <c r="E47" s="160">
        <f t="shared" ref="E47:AL47" si="3">E48-E46</f>
        <v>149.5988540075632</v>
      </c>
      <c r="F47" s="160">
        <f t="shared" si="3"/>
        <v>4068.1297944484104</v>
      </c>
      <c r="G47" s="160">
        <f t="shared" si="3"/>
        <v>806.69560171522971</v>
      </c>
      <c r="H47" s="160">
        <f t="shared" si="3"/>
        <v>1023.8017357189219</v>
      </c>
      <c r="I47" s="160">
        <f t="shared" si="3"/>
        <v>122.947771595625</v>
      </c>
      <c r="J47" s="160">
        <f t="shared" si="3"/>
        <v>303.3280337244787</v>
      </c>
      <c r="K47" s="160">
        <f t="shared" si="3"/>
        <v>3143.3201938060338</v>
      </c>
      <c r="L47" s="160">
        <f t="shared" si="3"/>
        <v>3846.8864043710855</v>
      </c>
      <c r="M47" s="160">
        <f t="shared" si="3"/>
        <v>372.71278950729538</v>
      </c>
      <c r="N47" s="160">
        <f t="shared" si="3"/>
        <v>1195.7546714250111</v>
      </c>
      <c r="O47" s="160">
        <f t="shared" si="3"/>
        <v>385.13805413962837</v>
      </c>
      <c r="P47" s="160">
        <f t="shared" si="3"/>
        <v>310.43531778559282</v>
      </c>
      <c r="Q47" s="160">
        <f t="shared" si="3"/>
        <v>1611.5499496167067</v>
      </c>
      <c r="R47" s="160">
        <f t="shared" si="3"/>
        <v>24222.479105711682</v>
      </c>
      <c r="S47" s="160">
        <f t="shared" si="3"/>
        <v>644.50781381569959</v>
      </c>
      <c r="T47" s="160">
        <f t="shared" si="3"/>
        <v>5138.7344292420821</v>
      </c>
      <c r="U47" s="160">
        <f t="shared" si="3"/>
        <v>2678.6446914471016</v>
      </c>
      <c r="V47" s="160">
        <f t="shared" si="3"/>
        <v>1957.3201364990346</v>
      </c>
      <c r="W47" s="160">
        <f t="shared" si="3"/>
        <v>1303.3936138032168</v>
      </c>
      <c r="X47" s="160">
        <f t="shared" si="3"/>
        <v>367.69120617819681</v>
      </c>
      <c r="Y47" s="160">
        <f t="shared" si="3"/>
        <v>4401.5520249423716</v>
      </c>
      <c r="Z47" s="160">
        <f t="shared" si="3"/>
        <v>1269.4087979900705</v>
      </c>
      <c r="AA47" s="160">
        <f t="shared" si="3"/>
        <v>3839.3008373506746</v>
      </c>
      <c r="AB47" s="160">
        <f t="shared" si="3"/>
        <v>633.84720797732552</v>
      </c>
      <c r="AC47" s="160">
        <f t="shared" si="3"/>
        <v>1159.761381303455</v>
      </c>
      <c r="AD47" s="160">
        <f t="shared" si="3"/>
        <v>797.57930718143689</v>
      </c>
      <c r="AE47" s="160">
        <f t="shared" si="3"/>
        <v>3217.8585769037381</v>
      </c>
      <c r="AF47" s="160">
        <f t="shared" si="3"/>
        <v>804.88455855832763</v>
      </c>
      <c r="AG47" s="160">
        <f t="shared" si="3"/>
        <v>3163.3489958667778</v>
      </c>
      <c r="AH47" s="160">
        <f t="shared" si="3"/>
        <v>3735.3619012690469</v>
      </c>
      <c r="AI47" s="160">
        <f t="shared" si="3"/>
        <v>2050.6815850425119</v>
      </c>
      <c r="AJ47" s="160">
        <f t="shared" si="3"/>
        <v>2818.0091221242474</v>
      </c>
      <c r="AK47" s="160">
        <f t="shared" si="3"/>
        <v>403.12031829218722</v>
      </c>
      <c r="AL47" s="160">
        <f t="shared" si="3"/>
        <v>1033.1499450617994</v>
      </c>
      <c r="AM47" s="91">
        <f>SUM(D47:AL47)</f>
        <v>89166.165262858296</v>
      </c>
      <c r="AN47" s="150">
        <f>[8]sup15pp!AQ46-siot_20!AM47</f>
        <v>85413.965950447629</v>
      </c>
      <c r="AO47" s="151">
        <f>AN47+AM47</f>
        <v>174580.13121330593</v>
      </c>
      <c r="AQ47" s="86"/>
    </row>
    <row r="48" spans="1:44" s="25" customFormat="1" ht="15" thickBot="1">
      <c r="A48" s="153" t="s">
        <v>292</v>
      </c>
      <c r="B48" s="154" t="s">
        <v>293</v>
      </c>
      <c r="C48" s="155" t="s">
        <v>294</v>
      </c>
      <c r="D48" s="161">
        <f>use20pp!D46</f>
        <v>123810.61439499118</v>
      </c>
      <c r="E48" s="161">
        <f>use20pp!E46</f>
        <v>22212.833666422168</v>
      </c>
      <c r="F48" s="161">
        <f>use20pp!F46</f>
        <v>39575.833060333956</v>
      </c>
      <c r="G48" s="161">
        <f>use20pp!G46</f>
        <v>21649.935994058254</v>
      </c>
      <c r="H48" s="161">
        <f>use20pp!H46</f>
        <v>15188.308412532868</v>
      </c>
      <c r="I48" s="161">
        <f>use20pp!I46</f>
        <v>1862.1450397078843</v>
      </c>
      <c r="J48" s="161">
        <f>use20pp!J46</f>
        <v>6550.6280860117349</v>
      </c>
      <c r="K48" s="161">
        <f>use20pp!K46</f>
        <v>35706.497354488194</v>
      </c>
      <c r="L48" s="161">
        <f>use20pp!L46</f>
        <v>40326.315226710642</v>
      </c>
      <c r="M48" s="161">
        <f>use20pp!M46</f>
        <v>3251.3490497778853</v>
      </c>
      <c r="N48" s="161">
        <f>use20pp!N46</f>
        <v>13041.400344372552</v>
      </c>
      <c r="O48" s="161">
        <f>use20pp!O46</f>
        <v>13478.923202603211</v>
      </c>
      <c r="P48" s="161">
        <f>use20pp!P46</f>
        <v>4042.9640910539201</v>
      </c>
      <c r="Q48" s="161">
        <f>use20pp!Q46</f>
        <v>14111.325111329466</v>
      </c>
      <c r="R48" s="161">
        <f>use20pp!R46</f>
        <v>287386.39334822004</v>
      </c>
      <c r="S48" s="161">
        <f>use20pp!S46</f>
        <v>5325.1146774888548</v>
      </c>
      <c r="T48" s="161">
        <f>use20pp!T46</f>
        <v>54381.956469255812</v>
      </c>
      <c r="U48" s="161">
        <f>use20pp!U46</f>
        <v>24041.859149837768</v>
      </c>
      <c r="V48" s="161">
        <f>use20pp!V46</f>
        <v>34263.599893475381</v>
      </c>
      <c r="W48" s="161">
        <f>use20pp!W46</f>
        <v>14846.163523260675</v>
      </c>
      <c r="X48" s="161">
        <f>use20pp!X46</f>
        <v>3511.4507253811471</v>
      </c>
      <c r="Y48" s="161">
        <f>use20pp!Y46</f>
        <v>35118.946430768126</v>
      </c>
      <c r="Z48" s="161">
        <f>use20pp!Z46</f>
        <v>11061.89252584765</v>
      </c>
      <c r="AA48" s="161">
        <f>use20pp!AA46</f>
        <v>46691.14043725899</v>
      </c>
      <c r="AB48" s="161">
        <f>use20pp!AB46</f>
        <v>10791.010441448811</v>
      </c>
      <c r="AC48" s="161">
        <f>use20pp!AC46</f>
        <v>27285.126290654036</v>
      </c>
      <c r="AD48" s="161">
        <f>use20pp!AD46</f>
        <v>20995.296715567878</v>
      </c>
      <c r="AE48" s="161">
        <f>use20pp!AE46</f>
        <v>37512.243615423577</v>
      </c>
      <c r="AF48" s="161">
        <f>use20pp!AF46</f>
        <v>9425.2526537133181</v>
      </c>
      <c r="AG48" s="161">
        <f>use20pp!AG46</f>
        <v>30709.097084971116</v>
      </c>
      <c r="AH48" s="161">
        <f>use20pp!AH46</f>
        <v>27042.289007618783</v>
      </c>
      <c r="AI48" s="161">
        <f>use20pp!AI46</f>
        <v>14623.580099807044</v>
      </c>
      <c r="AJ48" s="161">
        <f>use20pp!AJ46</f>
        <v>26995.586514752526</v>
      </c>
      <c r="AK48" s="161">
        <f>use20pp!AK46</f>
        <v>7900.237734997394</v>
      </c>
      <c r="AL48" s="161">
        <f>use20pp!AL46</f>
        <v>18200.318068070559</v>
      </c>
      <c r="AM48" s="162">
        <f>SUM(D48:AL48)</f>
        <v>1102917.6284422136</v>
      </c>
      <c r="AN48" s="184">
        <f>AN47+AN46</f>
        <v>2231552.9991641543</v>
      </c>
      <c r="AO48" s="151">
        <f>AO47+AO46</f>
        <v>3334470.6276063682</v>
      </c>
      <c r="AQ48" s="87"/>
    </row>
    <row r="49" spans="1:92" s="25" customFormat="1">
      <c r="A49" s="153" t="s">
        <v>243</v>
      </c>
      <c r="B49" s="154" t="s">
        <v>295</v>
      </c>
      <c r="C49" s="155" t="s">
        <v>296</v>
      </c>
      <c r="D49" s="161">
        <f>D50-D48</f>
        <v>316722.2923534991</v>
      </c>
      <c r="E49" s="161">
        <f t="shared" ref="E49:AL49" si="4">E50-E48</f>
        <v>34371.482510910311</v>
      </c>
      <c r="F49" s="161">
        <f t="shared" si="4"/>
        <v>15102.472627235082</v>
      </c>
      <c r="G49" s="161">
        <f t="shared" si="4"/>
        <v>33865.889419287589</v>
      </c>
      <c r="H49" s="161">
        <f t="shared" si="4"/>
        <v>10186.927322442483</v>
      </c>
      <c r="I49" s="161">
        <f t="shared" si="4"/>
        <v>607.8554261497693</v>
      </c>
      <c r="J49" s="161">
        <f t="shared" si="4"/>
        <v>3385.3523235653756</v>
      </c>
      <c r="K49" s="161">
        <f t="shared" si="4"/>
        <v>14269.658237268726</v>
      </c>
      <c r="L49" s="161">
        <f t="shared" si="4"/>
        <v>13966.016399105472</v>
      </c>
      <c r="M49" s="161">
        <f t="shared" si="4"/>
        <v>3140.8318300809847</v>
      </c>
      <c r="N49" s="161">
        <f t="shared" si="4"/>
        <v>6891.4489241702067</v>
      </c>
      <c r="O49" s="161">
        <f t="shared" si="4"/>
        <v>34146.887498070922</v>
      </c>
      <c r="P49" s="161">
        <f t="shared" si="4"/>
        <v>8157.5302789415964</v>
      </c>
      <c r="Q49" s="161">
        <f t="shared" si="4"/>
        <v>6239.3339813593575</v>
      </c>
      <c r="R49" s="161">
        <f t="shared" si="4"/>
        <v>147041.33259980741</v>
      </c>
      <c r="S49" s="161">
        <f t="shared" si="4"/>
        <v>9650.0922887255747</v>
      </c>
      <c r="T49" s="161">
        <f t="shared" si="4"/>
        <v>117558.00348272751</v>
      </c>
      <c r="U49" s="161">
        <f t="shared" si="4"/>
        <v>59615.158888252714</v>
      </c>
      <c r="V49" s="161">
        <f t="shared" si="4"/>
        <v>23708.937350324544</v>
      </c>
      <c r="W49" s="161">
        <f t="shared" si="4"/>
        <v>16455.350823524106</v>
      </c>
      <c r="X49" s="161">
        <f t="shared" si="4"/>
        <v>6105.5557719775798</v>
      </c>
      <c r="Y49" s="161">
        <f t="shared" si="4"/>
        <v>34462.08675553112</v>
      </c>
      <c r="Z49" s="161">
        <f t="shared" si="4"/>
        <v>13030.545908928338</v>
      </c>
      <c r="AA49" s="161">
        <f t="shared" si="4"/>
        <v>22760.141875279674</v>
      </c>
      <c r="AB49" s="161">
        <f t="shared" si="4"/>
        <v>14086.350946995548</v>
      </c>
      <c r="AC49" s="161">
        <f t="shared" si="4"/>
        <v>34220.489167948566</v>
      </c>
      <c r="AD49" s="161">
        <f t="shared" si="4"/>
        <v>99748.927441710068</v>
      </c>
      <c r="AE49" s="161">
        <f t="shared" si="4"/>
        <v>37788.883160734069</v>
      </c>
      <c r="AF49" s="161">
        <f t="shared" si="4"/>
        <v>10774.153398596083</v>
      </c>
      <c r="AG49" s="161">
        <f t="shared" si="4"/>
        <v>56679.980993009129</v>
      </c>
      <c r="AH49" s="161">
        <f t="shared" si="4"/>
        <v>75482.356851217861</v>
      </c>
      <c r="AI49" s="161">
        <f t="shared" si="4"/>
        <v>71614.369176757333</v>
      </c>
      <c r="AJ49" s="161">
        <f t="shared" si="4"/>
        <v>55164.979859026651</v>
      </c>
      <c r="AK49" s="161">
        <f t="shared" si="4"/>
        <v>8380.68399165552</v>
      </c>
      <c r="AL49" s="161">
        <f t="shared" si="4"/>
        <v>29208.421676496724</v>
      </c>
      <c r="AM49" s="163">
        <f>SUM(D49:AL49)</f>
        <v>1444590.781541313</v>
      </c>
      <c r="AN49" s="165"/>
      <c r="AO49" s="165"/>
      <c r="AQ49" s="87"/>
    </row>
    <row r="50" spans="1:92" s="25" customFormat="1">
      <c r="A50" s="153" t="s">
        <v>297</v>
      </c>
      <c r="B50" s="154" t="s">
        <v>298</v>
      </c>
      <c r="C50" s="155" t="s">
        <v>299</v>
      </c>
      <c r="D50" s="161">
        <f>sup20pp!D46</f>
        <v>440532.90674849029</v>
      </c>
      <c r="E50" s="161">
        <f>sup20pp!E46</f>
        <v>56584.316177332483</v>
      </c>
      <c r="F50" s="161">
        <f>sup20pp!F46</f>
        <v>54678.305687569038</v>
      </c>
      <c r="G50" s="161">
        <f>sup20pp!G46</f>
        <v>55515.825413345847</v>
      </c>
      <c r="H50" s="161">
        <f>sup20pp!H46</f>
        <v>25375.235734975351</v>
      </c>
      <c r="I50" s="161">
        <f>sup20pp!I46</f>
        <v>2470.0004658576536</v>
      </c>
      <c r="J50" s="161">
        <f>sup20pp!J46</f>
        <v>9935.9804095771105</v>
      </c>
      <c r="K50" s="161">
        <f>sup20pp!K46</f>
        <v>49976.15559175692</v>
      </c>
      <c r="L50" s="161">
        <f>sup20pp!L46</f>
        <v>54292.331625816114</v>
      </c>
      <c r="M50" s="161">
        <f>sup20pp!M46</f>
        <v>6392.18087985887</v>
      </c>
      <c r="N50" s="161">
        <f>sup20pp!N46</f>
        <v>19932.849268542759</v>
      </c>
      <c r="O50" s="161">
        <f>sup20pp!O46</f>
        <v>47625.810700674134</v>
      </c>
      <c r="P50" s="161">
        <f>sup20pp!P46</f>
        <v>12200.494369995517</v>
      </c>
      <c r="Q50" s="161">
        <f>sup20pp!Q46</f>
        <v>20350.659092688824</v>
      </c>
      <c r="R50" s="161">
        <f>sup20pp!R46</f>
        <v>434427.72594802745</v>
      </c>
      <c r="S50" s="161">
        <f>sup20pp!S46</f>
        <v>14975.206966214429</v>
      </c>
      <c r="T50" s="161">
        <f>sup20pp!T46</f>
        <v>171939.95995198333</v>
      </c>
      <c r="U50" s="161">
        <f>sup20pp!U46</f>
        <v>83657.018038090479</v>
      </c>
      <c r="V50" s="161">
        <f>sup20pp!V46</f>
        <v>57972.537243799925</v>
      </c>
      <c r="W50" s="161">
        <f>sup20pp!W46</f>
        <v>31301.514346784781</v>
      </c>
      <c r="X50" s="161">
        <f>sup20pp!X46</f>
        <v>9617.0064973587268</v>
      </c>
      <c r="Y50" s="161">
        <f>sup20pp!Y46</f>
        <v>69581.033186299246</v>
      </c>
      <c r="Z50" s="161">
        <f>sup20pp!Z46</f>
        <v>24092.438434775988</v>
      </c>
      <c r="AA50" s="161">
        <f>sup20pp!AA46</f>
        <v>69451.282312538664</v>
      </c>
      <c r="AB50" s="161">
        <f>sup20pp!AB46</f>
        <v>24877.361388444358</v>
      </c>
      <c r="AC50" s="161">
        <f>sup20pp!AC46</f>
        <v>61505.615458602602</v>
      </c>
      <c r="AD50" s="161">
        <f>sup20pp!AD46</f>
        <v>120744.22415727795</v>
      </c>
      <c r="AE50" s="161">
        <f>sup20pp!AE46</f>
        <v>75301.126776157646</v>
      </c>
      <c r="AF50" s="161">
        <f>sup20pp!AF46</f>
        <v>20199.406052309401</v>
      </c>
      <c r="AG50" s="161">
        <f>sup20pp!AG46</f>
        <v>87389.078077980244</v>
      </c>
      <c r="AH50" s="161">
        <f>sup20pp!AH46</f>
        <v>102524.64585883665</v>
      </c>
      <c r="AI50" s="161">
        <f>sup20pp!AI46</f>
        <v>86237.949276564381</v>
      </c>
      <c r="AJ50" s="161">
        <f>sup20pp!AJ46</f>
        <v>82160.566373779177</v>
      </c>
      <c r="AK50" s="161">
        <f>sup20pp!AK46</f>
        <v>16280.921726652914</v>
      </c>
      <c r="AL50" s="161">
        <f>sup20pp!AL46</f>
        <v>47408.739744567283</v>
      </c>
      <c r="AM50" s="163">
        <f t="shared" ref="AM50:AM51" si="5">SUM(D50:AL50)</f>
        <v>2547508.4099835264</v>
      </c>
      <c r="AN50" s="164"/>
      <c r="AO50" s="164"/>
    </row>
    <row r="51" spans="1:92" s="25" customFormat="1">
      <c r="A51" s="153" t="s">
        <v>108</v>
      </c>
      <c r="B51" s="154" t="s">
        <v>300</v>
      </c>
      <c r="C51" s="155" t="s">
        <v>301</v>
      </c>
      <c r="D51" s="161">
        <v>24587.367629194745</v>
      </c>
      <c r="E51" s="161">
        <v>2628.9671315047526</v>
      </c>
      <c r="F51" s="161">
        <v>70644.72189141564</v>
      </c>
      <c r="G51" s="161">
        <v>26868.039212551386</v>
      </c>
      <c r="H51" s="161">
        <v>16988.392059621943</v>
      </c>
      <c r="I51" s="161">
        <v>32559.519309643278</v>
      </c>
      <c r="J51" s="161">
        <v>62751.326302300258</v>
      </c>
      <c r="K51" s="161">
        <v>32899.14901591657</v>
      </c>
      <c r="L51" s="161">
        <v>38638.35806622004</v>
      </c>
      <c r="M51" s="161">
        <v>123933.97657460251</v>
      </c>
      <c r="N51" s="161">
        <v>14301.895431463172</v>
      </c>
      <c r="O51" s="161">
        <v>13045.649601837247</v>
      </c>
      <c r="P51" s="161">
        <v>0</v>
      </c>
      <c r="Q51" s="161">
        <v>2329.2236129339949</v>
      </c>
      <c r="R51" s="161">
        <v>604.09385064913602</v>
      </c>
      <c r="S51" s="161">
        <v>452.9072861698321</v>
      </c>
      <c r="T51" s="161">
        <v>233.31587469354983</v>
      </c>
      <c r="U51" s="161">
        <v>0</v>
      </c>
      <c r="V51" s="161">
        <v>18668.146541591839</v>
      </c>
      <c r="W51" s="161">
        <v>21557.153729685386</v>
      </c>
      <c r="X51" s="161">
        <v>381.44032135323903</v>
      </c>
      <c r="Y51" s="161">
        <v>27751.885161817256</v>
      </c>
      <c r="Z51" s="161">
        <v>5628.0003229529921</v>
      </c>
      <c r="AA51" s="161">
        <v>5229.7290980507778</v>
      </c>
      <c r="AB51" s="161">
        <v>4599.9098782241881</v>
      </c>
      <c r="AC51" s="161">
        <v>4028.792801440205</v>
      </c>
      <c r="AD51" s="161">
        <v>0</v>
      </c>
      <c r="AE51" s="161">
        <v>15458.940743611745</v>
      </c>
      <c r="AF51" s="161">
        <v>4716.9326574291727</v>
      </c>
      <c r="AG51" s="161">
        <v>10873.845701966446</v>
      </c>
      <c r="AH51" s="161">
        <v>8925.3264318335623</v>
      </c>
      <c r="AI51" s="161">
        <v>1657.6103330311412</v>
      </c>
      <c r="AJ51" s="161">
        <v>1661.8531130082049</v>
      </c>
      <c r="AK51" s="161">
        <v>6170.9267220505335</v>
      </c>
      <c r="AL51" s="161">
        <v>11604.690000771077</v>
      </c>
      <c r="AM51" s="166">
        <f t="shared" si="5"/>
        <v>612382.08640953584</v>
      </c>
      <c r="AN51" s="164"/>
      <c r="AO51" s="164"/>
      <c r="AR51" s="25" t="s">
        <v>66</v>
      </c>
    </row>
    <row r="52" spans="1:92" s="25" customFormat="1" ht="15" thickBot="1">
      <c r="A52" s="167" t="s">
        <v>109</v>
      </c>
      <c r="B52" s="168" t="s">
        <v>302</v>
      </c>
      <c r="C52" s="169" t="s">
        <v>303</v>
      </c>
      <c r="D52" s="170">
        <f>D50+D51</f>
        <v>465120.27437768504</v>
      </c>
      <c r="E52" s="171">
        <f t="shared" ref="E52:AK52" si="6">E50+E51</f>
        <v>59213.283308837235</v>
      </c>
      <c r="F52" s="171">
        <f t="shared" si="6"/>
        <v>125323.02757898468</v>
      </c>
      <c r="G52" s="171">
        <f t="shared" si="6"/>
        <v>82383.864625897229</v>
      </c>
      <c r="H52" s="171">
        <f t="shared" si="6"/>
        <v>42363.627794597298</v>
      </c>
      <c r="I52" s="171">
        <f t="shared" si="6"/>
        <v>35029.519775500929</v>
      </c>
      <c r="J52" s="171">
        <f t="shared" si="6"/>
        <v>72687.306711877376</v>
      </c>
      <c r="K52" s="172">
        <f t="shared" si="6"/>
        <v>82875.30460767349</v>
      </c>
      <c r="L52" s="172">
        <f t="shared" si="6"/>
        <v>92930.689692036161</v>
      </c>
      <c r="M52" s="172">
        <f t="shared" si="6"/>
        <v>130326.15745446138</v>
      </c>
      <c r="N52" s="172">
        <f t="shared" si="6"/>
        <v>34234.744700005933</v>
      </c>
      <c r="O52" s="172">
        <f t="shared" si="6"/>
        <v>60671.460302511383</v>
      </c>
      <c r="P52" s="172">
        <f t="shared" si="6"/>
        <v>12200.494369995517</v>
      </c>
      <c r="Q52" s="172">
        <f t="shared" si="6"/>
        <v>22679.882705622818</v>
      </c>
      <c r="R52" s="172">
        <f t="shared" si="6"/>
        <v>435031.81979867659</v>
      </c>
      <c r="S52" s="172">
        <f t="shared" si="6"/>
        <v>15428.114252384261</v>
      </c>
      <c r="T52" s="172">
        <f t="shared" si="6"/>
        <v>172173.27582667687</v>
      </c>
      <c r="U52" s="172">
        <f t="shared" si="6"/>
        <v>83657.018038090479</v>
      </c>
      <c r="V52" s="172">
        <f t="shared" si="6"/>
        <v>76640.683785391768</v>
      </c>
      <c r="W52" s="172">
        <f t="shared" si="6"/>
        <v>52858.668076470167</v>
      </c>
      <c r="X52" s="172">
        <f t="shared" si="6"/>
        <v>9998.4468187119655</v>
      </c>
      <c r="Y52" s="172">
        <f t="shared" si="6"/>
        <v>97332.918348116509</v>
      </c>
      <c r="Z52" s="172">
        <f t="shared" si="6"/>
        <v>29720.438757728982</v>
      </c>
      <c r="AA52" s="172">
        <f t="shared" si="6"/>
        <v>74681.011410589446</v>
      </c>
      <c r="AB52" s="172">
        <f t="shared" si="6"/>
        <v>29477.271266668547</v>
      </c>
      <c r="AC52" s="172">
        <f t="shared" si="6"/>
        <v>65534.408260042808</v>
      </c>
      <c r="AD52" s="172">
        <f t="shared" si="6"/>
        <v>120744.22415727795</v>
      </c>
      <c r="AE52" s="172">
        <f t="shared" si="6"/>
        <v>90760.067519769393</v>
      </c>
      <c r="AF52" s="172">
        <f t="shared" si="6"/>
        <v>24916.338709738575</v>
      </c>
      <c r="AG52" s="172">
        <f t="shared" si="6"/>
        <v>98262.923779946694</v>
      </c>
      <c r="AH52" s="172">
        <f t="shared" si="6"/>
        <v>111449.97229067021</v>
      </c>
      <c r="AI52" s="172">
        <f t="shared" si="6"/>
        <v>87895.559609595526</v>
      </c>
      <c r="AJ52" s="172">
        <f t="shared" si="6"/>
        <v>83822.419486787388</v>
      </c>
      <c r="AK52" s="172">
        <f t="shared" si="6"/>
        <v>22451.848448703448</v>
      </c>
      <c r="AL52" s="173">
        <f>AL50+AL51</f>
        <v>59013.429745338362</v>
      </c>
      <c r="AM52" s="174">
        <f>AM50+AM51</f>
        <v>3159890.4963930622</v>
      </c>
      <c r="AN52" s="175"/>
      <c r="AO52" s="175"/>
    </row>
    <row r="53" spans="1:92" s="25" customFormat="1">
      <c r="A53" s="28"/>
      <c r="B53" s="28"/>
      <c r="C53" s="28"/>
      <c r="H53" s="87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7"/>
    </row>
    <row r="54" spans="1:92" s="25" customFormat="1" ht="15">
      <c r="A54" s="28"/>
      <c r="B54" s="87"/>
      <c r="C54" s="178"/>
      <c r="D54" s="87"/>
      <c r="E54" s="87"/>
      <c r="F54" s="87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9"/>
      <c r="AN54" s="179"/>
      <c r="AO54" s="180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</row>
    <row r="55" spans="1:92" s="25" customFormat="1">
      <c r="A55" s="28"/>
      <c r="B55" s="87"/>
      <c r="C55" s="41"/>
      <c r="D55" s="87"/>
      <c r="E55" s="87"/>
      <c r="F55" s="87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140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</row>
    <row r="56" spans="1:92" s="25" customFormat="1">
      <c r="A56" s="28"/>
      <c r="B56" s="87"/>
      <c r="D56" s="87"/>
      <c r="E56" s="87"/>
      <c r="F56" s="87"/>
      <c r="J56" s="41"/>
      <c r="AJ56" s="41"/>
      <c r="AL56" s="181"/>
      <c r="AM56" s="177"/>
      <c r="AN56" s="87"/>
    </row>
    <row r="57" spans="1:92" s="25" customFormat="1">
      <c r="A57" s="28"/>
      <c r="B57" s="87"/>
      <c r="D57" s="87"/>
      <c r="E57" s="87"/>
      <c r="F57" s="87"/>
      <c r="J57" s="41"/>
    </row>
    <row r="58" spans="1:92" s="25" customFormat="1">
      <c r="A58" s="28"/>
      <c r="B58" s="87"/>
      <c r="D58" s="87"/>
      <c r="E58" s="87"/>
      <c r="F58" s="87"/>
      <c r="J58" s="41"/>
    </row>
    <row r="59" spans="1:92" s="25" customFormat="1">
      <c r="A59" s="28"/>
      <c r="B59" s="87"/>
      <c r="D59" s="87"/>
      <c r="E59" s="87"/>
      <c r="F59" s="87"/>
      <c r="J59" s="41"/>
    </row>
    <row r="60" spans="1:92" s="25" customFormat="1">
      <c r="A60" s="28"/>
      <c r="B60" s="87"/>
      <c r="D60" s="87"/>
      <c r="E60" s="87"/>
      <c r="F60" s="87"/>
      <c r="J60" s="41"/>
    </row>
    <row r="61" spans="1:92" s="25" customFormat="1">
      <c r="A61" s="28"/>
      <c r="B61" s="87"/>
      <c r="D61" s="87"/>
      <c r="E61" s="87"/>
      <c r="F61" s="87"/>
      <c r="J61" s="41"/>
    </row>
    <row r="62" spans="1:92" s="25" customFormat="1">
      <c r="A62" s="28"/>
      <c r="B62" s="87"/>
      <c r="D62" s="87"/>
      <c r="E62" s="87"/>
      <c r="F62" s="87"/>
      <c r="J62" s="41"/>
    </row>
    <row r="63" spans="1:92" s="25" customFormat="1">
      <c r="A63" s="28"/>
      <c r="B63" s="87"/>
      <c r="C63" s="86"/>
      <c r="D63" s="87"/>
      <c r="E63" s="87"/>
      <c r="F63" s="87"/>
      <c r="J63" s="41"/>
    </row>
    <row r="64" spans="1:92" s="25" customFormat="1">
      <c r="A64" s="28"/>
      <c r="B64" s="87"/>
      <c r="C64" s="176"/>
      <c r="D64" s="87"/>
      <c r="E64" s="87"/>
      <c r="F64" s="87"/>
      <c r="J64" s="41"/>
    </row>
    <row r="65" spans="1:10" s="25" customFormat="1">
      <c r="A65" s="28"/>
      <c r="B65" s="87"/>
      <c r="C65" s="41"/>
      <c r="D65" s="87"/>
      <c r="E65" s="87"/>
      <c r="F65" s="87"/>
      <c r="J65" s="41"/>
    </row>
    <row r="66" spans="1:10" s="25" customFormat="1">
      <c r="A66" s="28"/>
      <c r="B66" s="87"/>
      <c r="C66" s="119"/>
      <c r="D66" s="87"/>
      <c r="E66" s="87"/>
      <c r="F66" s="87"/>
      <c r="J66" s="41"/>
    </row>
    <row r="67" spans="1:10" s="25" customFormat="1" ht="15">
      <c r="A67" s="28"/>
      <c r="B67" s="87"/>
      <c r="C67" s="178"/>
      <c r="D67" s="87"/>
      <c r="E67" s="87"/>
      <c r="F67" s="87"/>
      <c r="J67" s="41"/>
    </row>
    <row r="68" spans="1:10" s="25" customFormat="1">
      <c r="A68" s="28"/>
      <c r="B68" s="87"/>
      <c r="C68" s="41"/>
      <c r="D68" s="87"/>
      <c r="E68" s="87"/>
      <c r="F68" s="87"/>
      <c r="J68" s="41"/>
    </row>
    <row r="69" spans="1:10" s="25" customFormat="1">
      <c r="A69" s="28"/>
      <c r="B69" s="87"/>
      <c r="D69" s="87"/>
      <c r="E69" s="87"/>
      <c r="F69" s="87"/>
      <c r="J69" s="41"/>
    </row>
    <row r="70" spans="1:10" s="25" customFormat="1">
      <c r="A70" s="28"/>
      <c r="B70" s="87"/>
      <c r="D70" s="87"/>
      <c r="E70" s="87"/>
      <c r="F70" s="87"/>
      <c r="J70" s="41"/>
    </row>
    <row r="71" spans="1:10" s="25" customFormat="1">
      <c r="A71" s="28"/>
      <c r="B71" s="87"/>
      <c r="D71" s="87"/>
      <c r="E71" s="87"/>
      <c r="F71" s="87"/>
      <c r="J71" s="41"/>
    </row>
    <row r="72" spans="1:10" s="25" customFormat="1">
      <c r="A72" s="28"/>
      <c r="B72" s="87"/>
      <c r="D72" s="87"/>
      <c r="E72" s="87"/>
      <c r="F72" s="87"/>
      <c r="J72" s="41"/>
    </row>
    <row r="73" spans="1:10" s="25" customFormat="1">
      <c r="A73" s="28"/>
      <c r="B73" s="87"/>
      <c r="D73" s="87"/>
      <c r="E73" s="87"/>
      <c r="F73" s="87"/>
      <c r="J73" s="41"/>
    </row>
    <row r="74" spans="1:10" s="25" customFormat="1">
      <c r="A74" s="28"/>
      <c r="B74" s="87"/>
      <c r="D74" s="87"/>
      <c r="E74" s="87"/>
      <c r="F74" s="87"/>
      <c r="J74" s="41"/>
    </row>
    <row r="75" spans="1:10" s="25" customFormat="1">
      <c r="A75" s="28"/>
      <c r="B75" s="87"/>
      <c r="D75" s="87"/>
      <c r="E75" s="87"/>
      <c r="F75" s="87"/>
      <c r="J75" s="41"/>
    </row>
    <row r="76" spans="1:10" s="25" customFormat="1">
      <c r="A76" s="28"/>
      <c r="B76" s="87"/>
      <c r="C76" s="86"/>
      <c r="D76" s="87"/>
      <c r="E76" s="87"/>
      <c r="F76" s="87"/>
      <c r="J76" s="41"/>
    </row>
    <row r="77" spans="1:10" s="25" customFormat="1">
      <c r="A77" s="28"/>
      <c r="B77" s="87"/>
      <c r="C77" s="176"/>
      <c r="D77" s="87"/>
      <c r="E77" s="87"/>
      <c r="F77" s="87"/>
      <c r="J77" s="41"/>
    </row>
    <row r="78" spans="1:10" s="25" customFormat="1">
      <c r="A78" s="28"/>
      <c r="B78" s="87"/>
      <c r="C78" s="41"/>
      <c r="D78" s="87"/>
      <c r="E78" s="87"/>
      <c r="F78" s="87"/>
      <c r="J78" s="41"/>
    </row>
    <row r="79" spans="1:10" s="25" customFormat="1">
      <c r="A79" s="28"/>
      <c r="B79" s="87"/>
      <c r="C79" s="119"/>
      <c r="D79" s="87"/>
      <c r="E79" s="87"/>
      <c r="F79" s="87"/>
      <c r="J79" s="41"/>
    </row>
    <row r="80" spans="1:10" s="25" customFormat="1" ht="15">
      <c r="A80" s="28"/>
      <c r="B80" s="87"/>
      <c r="C80" s="178"/>
      <c r="D80" s="87"/>
      <c r="E80" s="87"/>
      <c r="F80" s="87"/>
      <c r="J80" s="41"/>
    </row>
    <row r="81" spans="1:10" s="25" customFormat="1">
      <c r="A81" s="28"/>
      <c r="B81" s="87"/>
      <c r="C81" s="41"/>
      <c r="D81" s="87"/>
      <c r="E81" s="87"/>
      <c r="F81" s="87"/>
      <c r="J81" s="41"/>
    </row>
    <row r="82" spans="1:10" s="25" customFormat="1">
      <c r="A82" s="28"/>
      <c r="B82" s="87"/>
      <c r="D82" s="87"/>
      <c r="E82" s="87"/>
      <c r="F82" s="87"/>
      <c r="J82" s="41"/>
    </row>
    <row r="83" spans="1:10" s="25" customFormat="1">
      <c r="A83" s="28"/>
      <c r="B83" s="87"/>
      <c r="D83" s="87"/>
      <c r="E83" s="87"/>
      <c r="F83" s="87"/>
      <c r="J83" s="41"/>
    </row>
    <row r="84" spans="1:10" s="25" customFormat="1">
      <c r="A84" s="28"/>
      <c r="B84" s="87"/>
      <c r="D84" s="87"/>
      <c r="E84" s="181"/>
      <c r="J84" s="41"/>
    </row>
    <row r="85" spans="1:10" s="25" customFormat="1">
      <c r="A85" s="28"/>
      <c r="B85" s="87"/>
      <c r="D85" s="87"/>
      <c r="J85" s="41"/>
    </row>
    <row r="86" spans="1:10" s="25" customFormat="1">
      <c r="A86" s="28"/>
      <c r="B86" s="87"/>
      <c r="D86" s="87"/>
      <c r="J86" s="41"/>
    </row>
    <row r="87" spans="1:10" s="25" customFormat="1">
      <c r="A87" s="28"/>
      <c r="B87" s="87"/>
      <c r="D87" s="87"/>
      <c r="J87" s="41"/>
    </row>
    <row r="88" spans="1:10" s="25" customFormat="1">
      <c r="A88" s="28"/>
      <c r="B88" s="87"/>
      <c r="D88" s="87"/>
      <c r="J88" s="41"/>
    </row>
    <row r="89" spans="1:10" s="25" customFormat="1">
      <c r="A89" s="28"/>
      <c r="B89" s="87"/>
      <c r="C89" s="86"/>
      <c r="D89" s="87"/>
    </row>
    <row r="90" spans="1:10" s="25" customFormat="1">
      <c r="A90" s="28"/>
      <c r="B90" s="87"/>
      <c r="C90" s="176"/>
      <c r="D90" s="87"/>
    </row>
    <row r="91" spans="1:10" s="25" customFormat="1">
      <c r="A91" s="28"/>
      <c r="B91" s="87"/>
      <c r="C91" s="41"/>
      <c r="D91" s="87"/>
    </row>
    <row r="92" spans="1:10" s="25" customFormat="1">
      <c r="A92" s="28"/>
      <c r="B92" s="87"/>
      <c r="C92" s="119"/>
      <c r="D92" s="87"/>
    </row>
    <row r="93" spans="1:10" s="25" customFormat="1" ht="15">
      <c r="A93" s="28"/>
      <c r="B93" s="87"/>
      <c r="C93" s="178"/>
      <c r="D93" s="87"/>
    </row>
    <row r="94" spans="1:10" s="25" customFormat="1">
      <c r="A94" s="28"/>
      <c r="B94" s="87"/>
      <c r="C94" s="41"/>
      <c r="D94" s="87"/>
    </row>
    <row r="95" spans="1:10" s="25" customFormat="1">
      <c r="A95" s="28"/>
      <c r="B95" s="87"/>
      <c r="D95" s="87"/>
    </row>
    <row r="96" spans="1:10" s="25" customFormat="1">
      <c r="A96" s="28"/>
      <c r="B96" s="87"/>
      <c r="D96" s="87"/>
    </row>
    <row r="97" spans="1:4" s="25" customFormat="1">
      <c r="A97" s="28"/>
      <c r="B97" s="87"/>
      <c r="D97" s="87"/>
    </row>
    <row r="98" spans="1:4" s="25" customFormat="1">
      <c r="A98" s="28"/>
      <c r="B98" s="87"/>
      <c r="D98" s="87"/>
    </row>
    <row r="99" spans="1:4" s="25" customFormat="1">
      <c r="A99" s="28"/>
      <c r="B99" s="87"/>
      <c r="D99" s="87"/>
    </row>
    <row r="100" spans="1:4" s="25" customFormat="1">
      <c r="A100" s="28"/>
      <c r="B100" s="87"/>
      <c r="D100" s="87"/>
    </row>
    <row r="101" spans="1:4" s="25" customFormat="1">
      <c r="A101" s="28"/>
      <c r="B101" s="87"/>
      <c r="D101" s="87"/>
    </row>
    <row r="102" spans="1:4" s="25" customFormat="1">
      <c r="A102" s="28"/>
      <c r="B102" s="87"/>
      <c r="C102" s="86"/>
      <c r="D102" s="87"/>
    </row>
    <row r="103" spans="1:4" s="25" customFormat="1">
      <c r="A103" s="28"/>
      <c r="B103" s="87"/>
      <c r="C103" s="176"/>
      <c r="D103" s="87"/>
    </row>
    <row r="104" spans="1:4" s="25" customFormat="1">
      <c r="A104" s="28"/>
      <c r="B104" s="87"/>
      <c r="C104" s="41"/>
      <c r="D104" s="87"/>
    </row>
    <row r="105" spans="1:4" s="25" customFormat="1">
      <c r="A105" s="28"/>
      <c r="B105" s="87"/>
      <c r="C105" s="119"/>
      <c r="D105" s="87"/>
    </row>
    <row r="106" spans="1:4" s="25" customFormat="1" ht="15">
      <c r="A106" s="28"/>
      <c r="B106" s="87"/>
      <c r="C106" s="178"/>
      <c r="D106" s="87"/>
    </row>
    <row r="107" spans="1:4" s="25" customFormat="1">
      <c r="A107" s="28"/>
      <c r="B107" s="87"/>
      <c r="C107" s="41"/>
      <c r="D107" s="87"/>
    </row>
    <row r="108" spans="1:4" s="25" customFormat="1">
      <c r="A108" s="28"/>
      <c r="B108" s="87"/>
      <c r="D108" s="87"/>
    </row>
    <row r="109" spans="1:4" s="25" customFormat="1">
      <c r="A109" s="28"/>
      <c r="B109" s="87"/>
      <c r="D109" s="87"/>
    </row>
    <row r="110" spans="1:4" s="25" customFormat="1">
      <c r="A110" s="28"/>
      <c r="B110" s="87"/>
      <c r="D110" s="87"/>
    </row>
    <row r="111" spans="1:4" s="25" customFormat="1">
      <c r="A111" s="28"/>
      <c r="B111" s="87"/>
      <c r="D111" s="87"/>
    </row>
    <row r="112" spans="1:4" s="25" customFormat="1">
      <c r="A112" s="28"/>
      <c r="B112" s="87"/>
      <c r="D112" s="87"/>
    </row>
    <row r="113" spans="1:4" s="25" customFormat="1">
      <c r="A113" s="28"/>
      <c r="B113" s="87"/>
      <c r="D113" s="87"/>
    </row>
    <row r="114" spans="1:4" s="25" customFormat="1">
      <c r="A114" s="28"/>
      <c r="B114" s="87"/>
      <c r="D114" s="87"/>
    </row>
    <row r="115" spans="1:4" s="25" customFormat="1">
      <c r="A115" s="28"/>
      <c r="B115" s="87"/>
      <c r="C115" s="86"/>
      <c r="D115" s="87"/>
    </row>
    <row r="116" spans="1:4" s="25" customFormat="1">
      <c r="A116" s="28"/>
      <c r="B116" s="87"/>
      <c r="C116" s="176"/>
      <c r="D116" s="87"/>
    </row>
    <row r="117" spans="1:4" s="25" customFormat="1">
      <c r="A117" s="28"/>
      <c r="B117" s="87"/>
      <c r="C117" s="41"/>
      <c r="D117" s="87"/>
    </row>
    <row r="118" spans="1:4" s="25" customFormat="1">
      <c r="A118" s="28"/>
      <c r="B118" s="87"/>
      <c r="C118" s="119"/>
      <c r="D118" s="87"/>
    </row>
    <row r="119" spans="1:4" s="25" customFormat="1" ht="15">
      <c r="A119" s="28"/>
      <c r="B119" s="87"/>
      <c r="C119" s="178"/>
      <c r="D119" s="87"/>
    </row>
    <row r="120" spans="1:4" s="25" customFormat="1">
      <c r="A120" s="28"/>
      <c r="B120" s="87"/>
      <c r="C120" s="41"/>
      <c r="D120" s="87"/>
    </row>
    <row r="121" spans="1:4" s="25" customFormat="1">
      <c r="A121" s="28"/>
      <c r="B121" s="87"/>
      <c r="D121" s="87"/>
    </row>
    <row r="122" spans="1:4" s="25" customFormat="1">
      <c r="A122" s="28"/>
      <c r="B122" s="87"/>
      <c r="D122" s="87"/>
    </row>
    <row r="123" spans="1:4" s="25" customFormat="1">
      <c r="A123" s="28"/>
      <c r="B123" s="87"/>
      <c r="D123" s="87"/>
    </row>
    <row r="124" spans="1:4" s="25" customFormat="1">
      <c r="A124" s="28"/>
      <c r="B124" s="87"/>
      <c r="D124" s="87"/>
    </row>
    <row r="125" spans="1:4" s="25" customFormat="1">
      <c r="A125" s="28"/>
      <c r="B125" s="87"/>
      <c r="D125" s="87"/>
    </row>
    <row r="126" spans="1:4" s="25" customFormat="1">
      <c r="A126" s="28"/>
      <c r="B126" s="87"/>
      <c r="D126" s="87"/>
    </row>
    <row r="127" spans="1:4" s="25" customFormat="1">
      <c r="A127" s="28"/>
      <c r="B127" s="87"/>
      <c r="D127" s="87"/>
    </row>
    <row r="128" spans="1:4" s="25" customFormat="1">
      <c r="A128" s="28"/>
      <c r="B128" s="87"/>
      <c r="C128" s="86"/>
      <c r="D128" s="87"/>
    </row>
    <row r="129" spans="1:4" s="25" customFormat="1">
      <c r="A129" s="28"/>
      <c r="B129" s="87"/>
      <c r="C129" s="176"/>
      <c r="D129" s="87"/>
    </row>
    <row r="130" spans="1:4" s="25" customFormat="1">
      <c r="A130" s="28"/>
      <c r="B130" s="87"/>
      <c r="C130" s="41"/>
      <c r="D130" s="87"/>
    </row>
    <row r="131" spans="1:4" s="25" customFormat="1">
      <c r="A131" s="28"/>
      <c r="B131" s="87"/>
      <c r="C131" s="119"/>
      <c r="D131" s="87"/>
    </row>
    <row r="132" spans="1:4" s="25" customFormat="1" ht="15">
      <c r="A132" s="28"/>
      <c r="B132" s="87"/>
      <c r="C132" s="178"/>
      <c r="D132" s="87"/>
    </row>
    <row r="133" spans="1:4" s="25" customFormat="1">
      <c r="A133" s="28"/>
      <c r="B133" s="87"/>
      <c r="C133" s="41"/>
      <c r="D133" s="87"/>
    </row>
    <row r="134" spans="1:4" s="25" customFormat="1">
      <c r="A134" s="28"/>
      <c r="B134" s="87"/>
      <c r="D134" s="87"/>
    </row>
    <row r="135" spans="1:4" s="25" customFormat="1">
      <c r="A135" s="28"/>
      <c r="B135" s="28"/>
      <c r="C135" s="28"/>
    </row>
    <row r="136" spans="1:4" s="25" customFormat="1">
      <c r="A136" s="28"/>
      <c r="B136" s="28"/>
      <c r="C136" s="28"/>
    </row>
    <row r="137" spans="1:4" s="25" customFormat="1">
      <c r="A137" s="28"/>
      <c r="B137" s="28"/>
      <c r="C137" s="28"/>
    </row>
    <row r="138" spans="1:4" s="25" customFormat="1">
      <c r="A138" s="28"/>
      <c r="B138" s="28"/>
      <c r="C138" s="28"/>
    </row>
  </sheetData>
  <sheetProtection selectLockedCells="1" selectUnlockedCells="1"/>
  <mergeCells count="3">
    <mergeCell ref="A2:C2"/>
    <mergeCell ref="A4:C4"/>
    <mergeCell ref="A6:B9"/>
  </mergeCells>
  <conditionalFormatting sqref="AQ11:AQ45 D47:AL47 D49:AL49">
    <cfRule type="cellIs" dxfId="2" priority="3" operator="lessThan">
      <formula>0</formula>
    </cfRule>
  </conditionalFormatting>
  <conditionalFormatting sqref="D49:AL49">
    <cfRule type="cellIs" dxfId="1" priority="2" operator="lessThan">
      <formula>0</formula>
    </cfRule>
  </conditionalFormatting>
  <conditionalFormatting sqref="D11:AO53">
    <cfRule type="cellIs" dxfId="0" priority="1" operator="lessThan">
      <formula>0</formula>
    </cfRule>
  </conditionalFormatting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Kapaku-Cover</vt:lpstr>
      <vt:lpstr>Permbajtja-Content</vt:lpstr>
      <vt:lpstr>sup20pp</vt:lpstr>
      <vt:lpstr>use20pp</vt:lpstr>
      <vt:lpstr>siot_20</vt:lpstr>
      <vt:lpstr>'Kapaku-Cover'!Print_Area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2023-09-14T09:10:21Z</dcterms:modified>
</cp:coreProperties>
</file>