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lamce\Desktop\"/>
    </mc:Choice>
  </mc:AlternateContent>
  <xr:revisionPtr revIDLastSave="0" documentId="13_ncr:1_{2B52C5B0-0202-4C01-BF2E-FCBDA4797E73}" xr6:coauthVersionLast="36" xr6:coauthVersionMax="36" xr10:uidLastSave="{00000000-0000-0000-0000-000000000000}"/>
  <bookViews>
    <workbookView xWindow="0" yWindow="0" windowWidth="21570" windowHeight="7980" firstSheet="1" activeTab="1" xr2:uid="{00000000-000D-0000-FFFF-FFFF00000000}"/>
  </bookViews>
  <sheets>
    <sheet name="Treguesit kryesor" sheetId="3" state="hidden" r:id="rId1"/>
    <sheet name="treguesit e rinj" sheetId="1" r:id="rId2"/>
    <sheet name="Sheet1" sheetId="2" state="hidden" r:id="rId3"/>
    <sheet name="Sheet2" sheetId="4" r:id="rId4"/>
  </sheets>
  <definedNames>
    <definedName name="_xlnm._FilterDatabase" localSheetId="3" hidden="1">Sheet2!$B$12:$D$12</definedName>
    <definedName name="Z_107848C0_865E_4B97_A1FE_008C1D944D56_.wvu.FilterData" localSheetId="3" hidden="1">Sheet2!$B$12:$D$12</definedName>
    <definedName name="Z_43DBEEED_1CD1_4FA6_96DE_36365D64252A_.wvu.FilterData" localSheetId="3" hidden="1">Sheet2!$B$12:$D$12</definedName>
    <definedName name="Z_5D95ADA9_4CAA_4CFA_A466_3A32A777730C_.wvu.FilterData" localSheetId="3" hidden="1">Sheet2!$B$12:$D$12</definedName>
    <definedName name="Z_FDEA6F19_CA65_4E40_A488_F70B61AD81C1_.wvu.FilterData" localSheetId="3" hidden="1">Sheet2!$B$12:$D$12</definedName>
    <definedName name="Z_FF922F6A_8155_4489_A398_7A9C91693B39_.wvu.FilterData" localSheetId="3" hidden="1">Sheet2!$B$12:$D$12</definedName>
  </definedNames>
  <calcPr calcId="191029"/>
  <customWorkbookViews>
    <customWorkbookView name="Arber Memoci - Personal View" guid="{FDEA6F19-CA65-4E40-A488-F70B61AD81C1}" mergeInterval="0" personalView="1" maximized="1" windowWidth="1916" windowHeight="854" activeSheetId="1"/>
    <customWorkbookView name="Amela Hoxha - Personal View" guid="{FF922F6A-8155-4489-A398-7A9C91693B39}" mergeInterval="0" personalView="1" maximized="1" windowWidth="1916" windowHeight="854" activeSheetId="1"/>
    <customWorkbookView name="Marinela Lamce - Personal View" guid="{107848C0-865E-4B97-A1FE-008C1D944D56}" mergeInterval="0" personalView="1" maximized="1" windowWidth="1916" windowHeight="854" activeSheetId="1"/>
    <customWorkbookView name="Dardan Bela - Personal View" guid="{43DBEEED-1CD1-4FA6-96DE-36365D64252A}" mergeInterval="0" personalView="1" maximized="1" windowWidth="1916" windowHeight="854" activeSheetId="1"/>
    <customWorkbookView name="Majlinda Nesturi - Personal View" guid="{8A54BF65-0CE7-47F1-8250-3869C20CF099}" mergeInterval="0" personalView="1" maximized="1" windowWidth="1916" windowHeight="854" activeSheetId="1" showComments="commIndAndComment"/>
    <customWorkbookView name="Flutura Rama - Personal View" guid="{CCE8BCED-A5EB-4F35-9F63-3518A35E7734}" mergeInterval="0" personalView="1" maximized="1" windowWidth="1532" windowHeight="612" activeSheetId="1" showComments="commIndAndComment"/>
    <customWorkbookView name="Elton Aliko - Personal View" guid="{4C8B2085-1FB0-43DE-B755-1C7E8BFAFD80}" mergeInterval="0" personalView="1" maximized="1" windowWidth="1675" windowHeight="794" activeSheetId="1"/>
    <customWorkbookView name="Albana Berbiu - Personal View" guid="{FB741687-1A58-4F80-85D5-1E7CB69F6634}" mergeInterval="0" personalView="1" maximized="1" windowWidth="1916" windowHeight="834" activeSheetId="1"/>
    <customWorkbookView name="Ermir Lico - Personal View" guid="{414319D9-DBE1-4B8F-ACBE-CF950FF854FD}" mergeInterval="0" personalView="1" maximized="1" windowWidth="1901" windowHeight="820" activeSheetId="1"/>
    <customWorkbookView name="Irsida Nuellari - Personal View" guid="{AF367BEB-BD8A-43D4-A793-E06486337066}" mergeInterval="0" personalView="1" maximized="1" windowWidth="1916" windowHeight="834" activeSheetId="1"/>
    <customWorkbookView name="Ervisa Bushati - Personal View" guid="{CE79AB2F-9AFA-43D1-AC9A-2D3C040E30E0}" mergeInterval="0" personalView="1" maximized="1" windowWidth="1916" windowHeight="853" activeSheetId="1"/>
    <customWorkbookView name="Elsa Dhuli - Personal View" guid="{4CCD3BFE-31BA-44B1-AE21-FC20FC1B3C68}" mergeInterval="0" personalView="1" maximized="1" windowWidth="1920" windowHeight="834" activeSheetId="1"/>
    <customWorkbookView name="Arber - Personal View" guid="{668C4098-305E-43E0-AA2E-37D8A90FEF0E}" mergeInterval="0" personalView="1" maximized="1" windowWidth="1916" windowHeight="854" activeSheetId="1"/>
    <customWorkbookView name="insmala - Personal View" guid="{1612F140-F57E-40B6-A90F-BFE30BBC5C02}" mergeInterval="0" personalView="1" maximized="1" windowWidth="1916" windowHeight="854" activeSheetId="1"/>
    <customWorkbookView name="Dorina Rizvanolli - Personal View" guid="{5D95ADA9-4CAA-4CFA-A466-3A32A777730C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92" i="1" l="1"/>
  <c r="J91" i="1"/>
  <c r="J90" i="1"/>
  <c r="J86" i="1"/>
  <c r="J89" i="1" l="1"/>
  <c r="J88" i="1"/>
  <c r="J87" i="1"/>
  <c r="I87" i="1"/>
  <c r="H87" i="1"/>
  <c r="G87" i="1"/>
  <c r="F87" i="1"/>
  <c r="E87" i="1"/>
  <c r="D87" i="1"/>
  <c r="C87" i="1"/>
  <c r="E39" i="1" l="1"/>
  <c r="D39" i="1"/>
  <c r="E38" i="1"/>
  <c r="J75" i="1" l="1"/>
  <c r="J76" i="1"/>
  <c r="J77" i="1"/>
  <c r="J74" i="1"/>
  <c r="J69" i="1"/>
  <c r="J70" i="1"/>
  <c r="J71" i="1"/>
  <c r="J72" i="1"/>
  <c r="J73" i="1"/>
  <c r="J68" i="1"/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Dardan Bela</author>
    <author>Anisa Omuri</author>
    <author>Blerina Memaj</author>
  </authors>
  <commentList>
    <comment ref="J5" authorId="0" shapeId="0" xr:uid="{AF20D7C7-CD12-4621-9F68-C84A501158B5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G6" authorId="0" shapeId="0" xr:uid="{5868E728-E70F-4E29-9F57-DB635128614A}">
      <text>
        <r>
          <rPr>
            <b/>
            <sz val="9"/>
            <color indexed="81"/>
            <rFont val="Tahoma"/>
            <family val="2"/>
          </rPr>
          <t xml:space="preserve">Te dhena paraprake
</t>
        </r>
      </text>
    </comment>
    <comment ref="J6" authorId="0" shapeId="0" xr:uid="{E4F612D9-999C-4517-8118-CE0986CA9EB8}">
      <text>
        <r>
          <rPr>
            <b/>
            <sz val="9"/>
            <color indexed="81"/>
            <rFont val="Tahoma"/>
            <family val="2"/>
          </rPr>
          <t xml:space="preserve">2023 vs 2022
</t>
        </r>
      </text>
    </comment>
    <comment ref="J7" authorId="0" shapeId="0" xr:uid="{40D54FD5-AA33-4EF5-BF6E-1B2BF6B692EF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8" authorId="0" shapeId="0" xr:uid="{7F519B4A-9E69-43D2-A8D2-1ADC66215090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9" authorId="0" shapeId="0" xr:uid="{3901C56C-CB49-4CDB-828F-D1A00EB0D651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10" authorId="0" shapeId="0" xr:uid="{A5CF4107-83C8-4241-B15E-AE3087132E34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D24" authorId="1" shapeId="0" xr:uid="{CEA9F455-63B4-49BE-99AD-AEA91E2BBA31}">
      <text>
        <r>
          <rPr>
            <b/>
            <sz val="9"/>
            <color indexed="81"/>
            <rFont val="Tahoma"/>
            <family val="2"/>
          </rPr>
          <t>Anisa Omuri:</t>
        </r>
        <r>
          <rPr>
            <sz val="9"/>
            <color indexed="81"/>
            <rFont val="Tahoma"/>
            <family val="2"/>
          </rPr>
          <t xml:space="preserve">
Ne vitin 2022 jane bashkuar dy pyetje ne nje dhe per kete arsye ne publikimin e vitit 2022 eshte shtuar variabli “disa here ne dite” te cilin e kemi prodhuar dhe per vitin 2021.Kjo tabele ndryshe nga viti kaluar ka disagregim ndryshe: nga “cdo dite,pothuajse cdo dite” ne “disa here gjate dites “ dhe “cdo dite”. Per kete arsye per te ruajtur krahasueshmerine menduam te shtojme nje rrjesht te ri per treguesin e frekuences se perdorimit te internetit.
</t>
        </r>
      </text>
    </comment>
    <comment ref="B31" authorId="2" shapeId="0" xr:uid="{AB78745A-C478-434C-A117-D48638BB4EF2}">
      <text>
        <r>
          <rPr>
            <b/>
            <sz val="9"/>
            <color indexed="81"/>
            <rFont val="Tahoma"/>
            <family val="2"/>
          </rPr>
          <t>Blerina Memaj:</t>
        </r>
        <r>
          <rPr>
            <sz val="9"/>
            <color indexed="81"/>
            <rFont val="Tahoma"/>
            <family val="2"/>
          </rPr>
          <t xml:space="preserve">
Treguesi I vjeter sipas Strategjise Europa 2020</t>
        </r>
      </text>
    </comment>
    <comment ref="B32" authorId="2" shapeId="0" xr:uid="{A91422D8-C6BB-486F-B670-3E0B21B34B2C}">
      <text>
        <r>
          <rPr>
            <b/>
            <sz val="9"/>
            <color indexed="81"/>
            <rFont val="Tahoma"/>
            <family val="2"/>
          </rPr>
          <t>Blerina Memaj:</t>
        </r>
        <r>
          <rPr>
            <sz val="9"/>
            <color indexed="81"/>
            <rFont val="Tahoma"/>
            <family val="2"/>
          </rPr>
          <t xml:space="preserve">
Treguesi i ri sipas agjendes Europa 2030</t>
        </r>
      </text>
    </comment>
  </commentList>
</comments>
</file>

<file path=xl/sharedStrings.xml><?xml version="1.0" encoding="utf-8"?>
<sst xmlns="http://schemas.openxmlformats.org/spreadsheetml/2006/main" count="234" uniqueCount="207">
  <si>
    <t xml:space="preserve">Indeksi  sintetik i fekonditetit </t>
  </si>
  <si>
    <t>Shpenzimet mesatare mujore për konsum të Familjeve Shqiptare</t>
  </si>
  <si>
    <t>Numri i ndërmarrjeve ekonomike</t>
  </si>
  <si>
    <t>Nr</t>
  </si>
  <si>
    <t>Treguesit</t>
  </si>
  <si>
    <t>Madhësia mesatare e NjEF</t>
  </si>
  <si>
    <t>Shkalla e papunësisë  (15+)</t>
  </si>
  <si>
    <t>Shtesa natyrore (Nr)</t>
  </si>
  <si>
    <t>Indeksi pabarazise gjinore (pikë)</t>
  </si>
  <si>
    <t>Puna (pikë)</t>
  </si>
  <si>
    <t>Paraja  (pikë)</t>
  </si>
  <si>
    <t>Dijet (pikë)</t>
  </si>
  <si>
    <t>Koha (pikë)</t>
  </si>
  <si>
    <t>Vendimmarrja (pikë)</t>
  </si>
  <si>
    <t>Shendeti (pikë)</t>
  </si>
  <si>
    <t>Shkalla e punësimit (15+) (%)</t>
  </si>
  <si>
    <t>ShPaP Burra</t>
  </si>
  <si>
    <t>SHPap Gra</t>
  </si>
  <si>
    <t>Volumi tregtar</t>
  </si>
  <si>
    <t>Eksportet</t>
  </si>
  <si>
    <t>Importet</t>
  </si>
  <si>
    <t>Ndryshimi vjetor i Indeksit të Çmimeve të Konsumit</t>
  </si>
  <si>
    <t>Paga minimale</t>
  </si>
  <si>
    <t>Paga mesatare mujore në sektorin shtetëror</t>
  </si>
  <si>
    <t xml:space="preserve">Paga mesatare mujore </t>
  </si>
  <si>
    <t>Shkalla e punësimit Burra</t>
  </si>
  <si>
    <t>Shkalla e punësimit Gra</t>
  </si>
  <si>
    <t>Hyrje shtetas shqiptarë</t>
  </si>
  <si>
    <t>Dalje shtetas shqiptarë</t>
  </si>
  <si>
    <t>Ndryshimi vjetor i Indeksit të Çmimeve të Prodhimit</t>
  </si>
  <si>
    <t>Ndryshimi vjetor i Indeksit të Çmimeve të Vendas</t>
  </si>
  <si>
    <t>Ndryshimi vjetor i Indeksit të Çmimeve të Eksport</t>
  </si>
  <si>
    <t>Ndryshimi vjetor i Indeksit të Çmimeve të Import</t>
  </si>
  <si>
    <t>Ndryshimi vjetor i Indeksit të Kostos në Ndërtim (Banesa)</t>
  </si>
  <si>
    <t>Numri lejeve të ndërtimit</t>
  </si>
  <si>
    <t xml:space="preserve">Automjete per 1.000 Banore </t>
  </si>
  <si>
    <t>Të aksidentuar për 10.000 banorë</t>
  </si>
  <si>
    <t>Ndërmarrje që kanë akses në internet</t>
  </si>
  <si>
    <t>Përqindja e udhëtimeve për qëllime personale</t>
  </si>
  <si>
    <t>Përqindja e udhëtimeve për qëllime biznesi</t>
  </si>
  <si>
    <t>Jetëgjatësia (vite)</t>
  </si>
  <si>
    <t>Jetëgjatësia Meshkuj (vite)</t>
  </si>
  <si>
    <t>Jetëgjatësia Femra (vite)</t>
  </si>
  <si>
    <t>Shpenzimet ne Arsim ndaj PBB (%)</t>
  </si>
  <si>
    <t>Shpenzimet ne Shendetsi ndaj PBB (%)</t>
  </si>
  <si>
    <t>GER  (%)</t>
  </si>
  <si>
    <t>NER në arsimin 9 vjeçar  (%)</t>
  </si>
  <si>
    <t>NER në arsimin e mesëm  (%)</t>
  </si>
  <si>
    <t>Përqindja e NJEF që kanë akses në internet</t>
  </si>
  <si>
    <t xml:space="preserve"> Të ardhurat mesatare mujore për frymë/ të ekuivalentuara (Lekë)</t>
  </si>
  <si>
    <t xml:space="preserve">Numri i udhetimeve(Turizmi në familje) </t>
  </si>
  <si>
    <t>Bujqësia, pyjet dhe peshkimi</t>
  </si>
  <si>
    <t>Industria nxjerrëse; përpunuese; energjia elektrike, gazi, avulli dhe furnizimi me ajër të kondicionuar; furnizimi me ujë; aktivitetet e trajtimit dhe menaxhimit të mbeturinave, rehabilitimit</t>
  </si>
  <si>
    <t xml:space="preserve">nga cila: Industria përpunuese </t>
  </si>
  <si>
    <t>Ndërtimi</t>
  </si>
  <si>
    <t>Tregtia me shumicë dhe me pakicë; riparimi i automjeteve dhe motorçikletave; transporti dhe magazinimi; aktivitetet e akomodimit dhe shërbimit ushqimor</t>
  </si>
  <si>
    <t>Informacioni dhe komunikacioni</t>
  </si>
  <si>
    <t>Aktivitetet financiare dhe të sigurimit</t>
  </si>
  <si>
    <t>Aktivitete të pasurive të paluajtshme</t>
  </si>
  <si>
    <t>Aktivitete shkencore, profesionale dhe teknike; aktivitete të shërbimeve administrative dhe mbështetëse</t>
  </si>
  <si>
    <t>Administrata publike dhe mbrojtja; sigurimi social i detyrueshëm; arsimi; shëndetësia dhe aktivitete të punës sociale</t>
  </si>
  <si>
    <t>Arte, argëtim dhe çlodhje, aktivitete të prodhimit të mallrave të familjeve për përdorim të vet dhe shërbime të tjera</t>
  </si>
  <si>
    <t>Vlera e shtuar bruto</t>
  </si>
  <si>
    <t>Taksat Neto</t>
  </si>
  <si>
    <t>Rritja reale e Produkti i brendshëm bruto vjetor  (%)*</t>
  </si>
  <si>
    <t>Industria nxjerrëse; Industria përpunuese; Energjia elektrike, gazi, avulli dhe furnizimi me ajër të kondicionuar; Furnizimi me ujë, aktivitetet e trajtimit dhe menaxhimit të mbeturinave, mbetjeve</t>
  </si>
  <si>
    <t>Tregtia me shumicë dhe me pakicë; riparimi i automjeteve dhe motorcikletave; Transporti dhe magazinimi; Akomodimi dhe shërbimi ushqimor</t>
  </si>
  <si>
    <t xml:space="preserve">Informacioni dhe komunikacioni </t>
  </si>
  <si>
    <t xml:space="preserve">Aktivitete financiare dhe të sigurimit </t>
  </si>
  <si>
    <t>Aktivitete të pasurive të paluajtëshme (real estate)</t>
  </si>
  <si>
    <t xml:space="preserve">Aktivitete profesionale, shkencore dhe teknike; Shërbime administrative dhe mbështetëse </t>
  </si>
  <si>
    <t>Administrim publik dhe mbrojtja; sigurimi social i detyrueshëm; Arsimimi; Shendetsia dhe aktivitete te punes sociale</t>
  </si>
  <si>
    <t>Arte, argëtim dhe çlodhje; Aktivitete të tjera shërbimi; Aktivitetet e familjeve si punëdhënës; aktivitete të prodhimit të mallrave e shërbimeve të pandryshueshme të familjeve për përdorim të vet; Aktivitete te organizatave dhe organizmave nderkombetare</t>
  </si>
  <si>
    <t xml:space="preserve">Strukture PBB (%) </t>
  </si>
  <si>
    <t>Population</t>
  </si>
  <si>
    <t>Indicator</t>
  </si>
  <si>
    <t>Year-On-Year</t>
  </si>
  <si>
    <t>Increase</t>
  </si>
  <si>
    <t>/Decrease (%)</t>
  </si>
  <si>
    <t>Release</t>
  </si>
  <si>
    <t>Date</t>
  </si>
  <si>
    <t>Gross domestic product</t>
  </si>
  <si>
    <t>Inflation rate</t>
  </si>
  <si>
    <t>Retail trade</t>
  </si>
  <si>
    <t>Indikatori</t>
  </si>
  <si>
    <t>PBB</t>
  </si>
  <si>
    <t>Popullsia</t>
  </si>
  <si>
    <t>1 Janar 2020</t>
  </si>
  <si>
    <t>Exports/Import</t>
  </si>
  <si>
    <t>Shkalla e papunësisë</t>
  </si>
  <si>
    <t>Unemployment rate</t>
  </si>
  <si>
    <t>Active business entities</t>
  </si>
  <si>
    <t>Periudha/ Period</t>
  </si>
  <si>
    <t>Inflacioni/ Inflation rate</t>
  </si>
  <si>
    <t xml:space="preserve">Paga minimale </t>
  </si>
  <si>
    <t xml:space="preserve">Average gross monthly wage </t>
  </si>
  <si>
    <t>Minimum wage</t>
  </si>
  <si>
    <t xml:space="preserve">Number of building permits </t>
  </si>
  <si>
    <t>Mean household size</t>
  </si>
  <si>
    <t xml:space="preserve">Monthly average consumption expenditures of households </t>
  </si>
  <si>
    <t xml:space="preserve">Monthly mean equivalised disposable income </t>
  </si>
  <si>
    <t>Households with Internet access</t>
  </si>
  <si>
    <t>Employment rate</t>
  </si>
  <si>
    <t>Shkalla e punësimit</t>
  </si>
  <si>
    <t>1,4 %</t>
  </si>
  <si>
    <t>Korrik 2020</t>
  </si>
  <si>
    <t>Tremujori 1 - 2020</t>
  </si>
  <si>
    <t>11,4 %</t>
  </si>
  <si>
    <t>T1-2020</t>
  </si>
  <si>
    <t>Eksport/ Import</t>
  </si>
  <si>
    <t>0,6 %</t>
  </si>
  <si>
    <t>2.845.955</t>
  </si>
  <si>
    <t>53,1 %</t>
  </si>
  <si>
    <t>1,3 %</t>
  </si>
  <si>
    <t xml:space="preserve"> Paga mesatare mujore </t>
  </si>
  <si>
    <t>3,3 %</t>
  </si>
  <si>
    <t xml:space="preserve"> - 2,52%</t>
  </si>
  <si>
    <t>99,9</t>
  </si>
  <si>
    <t>0,4 %</t>
  </si>
  <si>
    <t>18/6/2020</t>
  </si>
  <si>
    <t>24,9 %</t>
  </si>
  <si>
    <t>I njejte</t>
  </si>
  <si>
    <t xml:space="preserve">Hyrjet e shtetasve shqiptarë dhe të huaj </t>
  </si>
  <si>
    <t>61,5 %</t>
  </si>
  <si>
    <t>24/08/2020</t>
  </si>
  <si>
    <t>25-09-2019</t>
  </si>
  <si>
    <t>75.935 lekë</t>
  </si>
  <si>
    <t>16-12-2019</t>
  </si>
  <si>
    <t>3,5 %</t>
  </si>
  <si>
    <t>6,6%</t>
  </si>
  <si>
    <t>26.144 lekë</t>
  </si>
  <si>
    <t>15-11-2019</t>
  </si>
  <si>
    <t>2018-2019</t>
  </si>
  <si>
    <t>26/3/2020</t>
  </si>
  <si>
    <t xml:space="preserve">53.232 lekë </t>
  </si>
  <si>
    <t>26. 000  lekë</t>
  </si>
  <si>
    <t>NJEF që kanë akses në internet</t>
  </si>
  <si>
    <t>25/ 56 miliardë lekë/billion ALL</t>
  </si>
  <si>
    <t>Arrivals of Albanian and foreign citizens</t>
  </si>
  <si>
    <t>Vlera/Value</t>
  </si>
  <si>
    <t>Tregtia me Pakicë (Indeksi I volumit të shitjeve në tregtinë me pakicë)</t>
  </si>
  <si>
    <t>Treguesit Demografikë dhe Socialë</t>
  </si>
  <si>
    <t>Ekonomi dhe Financë</t>
  </si>
  <si>
    <t>Çmimet</t>
  </si>
  <si>
    <t>Industria, Tregtia dhe Shërbimet</t>
  </si>
  <si>
    <t>Dalje shtetas të huaj</t>
  </si>
  <si>
    <t>në %</t>
  </si>
  <si>
    <t>Ndryshimi vjetor</t>
  </si>
  <si>
    <t>Numri i strukturave akomoduese dhe të ngjashme</t>
  </si>
  <si>
    <t>Numri i netë qëndrimeve gjithsej</t>
  </si>
  <si>
    <t>Numri i netë qëndrimeve nga vizitorët rezident</t>
  </si>
  <si>
    <t>Numri i netë qëndrimeve nga vizitorët jo-rezident</t>
  </si>
  <si>
    <t>Numri i vizitorëve gjithsej</t>
  </si>
  <si>
    <t>Numri i vizitorëve rezident</t>
  </si>
  <si>
    <t>Numri i vizitorëve jo-rezident</t>
  </si>
  <si>
    <t>Lëvizjet e shtetasve (hyrje/dalje)</t>
  </si>
  <si>
    <t>Hyrje shtetas të huaj</t>
  </si>
  <si>
    <t>Përqindja e ndërmarrjeve inovative*</t>
  </si>
  <si>
    <t>Produkti i Brendshëm Bruto për frymë*</t>
  </si>
  <si>
    <t>Mijë lekë</t>
  </si>
  <si>
    <t>EURO</t>
  </si>
  <si>
    <t>USD</t>
  </si>
  <si>
    <t>Paga mesatare mujore në sektorin privat</t>
  </si>
  <si>
    <t>Popullsia mesatare vjetore</t>
  </si>
  <si>
    <t xml:space="preserve">Tregu i Punës </t>
  </si>
  <si>
    <r>
      <t xml:space="preserve">Shënim: </t>
    </r>
    <r>
      <rPr>
        <b/>
        <i/>
        <sz val="11"/>
        <color rgb="FFFF0000"/>
        <rFont val="Times New Roman"/>
        <family val="1"/>
      </rPr>
      <t>Tabela përditësohet çdo fund muaji me shifrat e muajit paraardhës</t>
    </r>
  </si>
  <si>
    <t>Numri i ndërmarrjeve ekonomike (përfshirë fermerë)</t>
  </si>
  <si>
    <t>Numri i ndërmarrjeve ekonomike të reja (përfshirë fermerë)</t>
  </si>
  <si>
    <t>M</t>
  </si>
  <si>
    <t>F</t>
  </si>
  <si>
    <t>Total</t>
  </si>
  <si>
    <t>Treguesit vjetor</t>
  </si>
  <si>
    <t>Treguesit tremujorë</t>
  </si>
  <si>
    <t>Treguesit mujor</t>
  </si>
  <si>
    <t>22,0</t>
  </si>
  <si>
    <t>0.2 pikë përqindje</t>
  </si>
  <si>
    <t>35,2</t>
  </si>
  <si>
    <t>10.1/1</t>
  </si>
  <si>
    <t>Përqindja e Individeve qe perdorin internetin - Disa here gjate dites (pershtatur per vitin 2021), nga viti 2022 ndryshon kategoria.</t>
  </si>
  <si>
    <t>Përqindja e Individeve qe perdorin internetin - Çdo ditë ose pothuajse çdo ditë ( deri ne vitin 2021)</t>
  </si>
  <si>
    <t xml:space="preserve">Seria kohore per kete tregues eshte perditesuar </t>
  </si>
  <si>
    <t>T1 2023</t>
  </si>
  <si>
    <t>T1 2024</t>
  </si>
  <si>
    <t>Qershor 2023</t>
  </si>
  <si>
    <t>Qershor 2024</t>
  </si>
  <si>
    <t>*Periudha e referencës është 2020-2022</t>
  </si>
  <si>
    <t>Treguesi per vitin 2023 nuk mund te llogaritet pasi nuk disponohet popullsia e 1 janarit 2024</t>
  </si>
  <si>
    <t xml:space="preserve"> 0.01 pikë përqindje</t>
  </si>
  <si>
    <t xml:space="preserve"> - 0.18 pikë përqindje</t>
  </si>
  <si>
    <t xml:space="preserve"> - 0.4 pikë përqindje</t>
  </si>
  <si>
    <t xml:space="preserve"> -2.5 pikë përqindje</t>
  </si>
  <si>
    <t xml:space="preserve">  0.1 pikë përqindje</t>
  </si>
  <si>
    <t>4.6 pikë përqindje</t>
  </si>
  <si>
    <t>8.3 përqind</t>
  </si>
  <si>
    <t>0.3 pikë përqindje</t>
  </si>
  <si>
    <t>-0.3 pikë përqindje</t>
  </si>
  <si>
    <t>15.4 pikë përqindje</t>
  </si>
  <si>
    <t>20,6</t>
  </si>
  <si>
    <t xml:space="preserve"> -1.4 pikë përqindje</t>
  </si>
  <si>
    <t>33,2</t>
  </si>
  <si>
    <t xml:space="preserve"> -2.0 pikë përqindje</t>
  </si>
  <si>
    <t>39,0</t>
  </si>
  <si>
    <t>37,0</t>
  </si>
  <si>
    <t>4.5 përqind</t>
  </si>
  <si>
    <t>Treguesi i varfërisë relative (%)</t>
  </si>
  <si>
    <t>Thellesia e privimit material  (%) Strategjia Europa 2020</t>
  </si>
  <si>
    <t>Thellesia e privimit material dhe social  (%) Agjenda Europa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</si>
</sst>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#,##0.0"/>
    <numFmt numFmtId="170" formatCode="_(* #,##0_);_(* \(#,##0\);_(* &quot;-&quot;??_);_(@_)"/>
    <numFmt numFmtId="171" formatCode="_(* #,##0.0_);_(* \(#,##0.0\);_(* &quot;-&quot;??_);_(@_)"/>
    <numFmt numFmtId="172" formatCode="0.0"/>
    <numFmt numFmtId="173" formatCode="_-* #,##0.00_L_e_k_-;\-* #,##0.00_L_e_k_-;_-* &quot;-&quot;??_L_e_k_-;_-@_-"/>
    <numFmt numFmtId="174" formatCode="0.0_)"/>
    <numFmt numFmtId="175" formatCode="&quot;IR£&quot;#,##0;\-&quot;IR£&quot;#,##0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@\ *."/>
    <numFmt numFmtId="180" formatCode="\ \ \ \ \ \ \ \ \ \ @\ *."/>
    <numFmt numFmtId="181" formatCode="\ \ \ \ \ \ \ \ \ \ \ \ @\ *."/>
    <numFmt numFmtId="182" formatCode="\ \ \ \ \ \ \ \ \ \ \ \ @"/>
    <numFmt numFmtId="183" formatCode="\ \ \ \ \ \ \ \ \ \ \ \ \ @\ *."/>
    <numFmt numFmtId="184" formatCode="\ @\ *."/>
    <numFmt numFmtId="185" formatCode="\ @"/>
    <numFmt numFmtId="186" formatCode="\ \ @\ *."/>
    <numFmt numFmtId="187" formatCode="\ \ @"/>
    <numFmt numFmtId="188" formatCode="\ \ \ @\ *."/>
    <numFmt numFmtId="189" formatCode="\ \ \ @"/>
    <numFmt numFmtId="190" formatCode="\ \ \ \ @\ *."/>
    <numFmt numFmtId="191" formatCode="\ \ \ \ @"/>
    <numFmt numFmtId="192" formatCode="\ \ \ \ \ \ @\ *."/>
    <numFmt numFmtId="193" formatCode="\ \ \ \ \ \ @"/>
    <numFmt numFmtId="194" formatCode="\ \ \ \ \ \ \ @\ *."/>
    <numFmt numFmtId="195" formatCode="\ \ \ \ \ \ \ \ \ @\ *."/>
    <numFmt numFmtId="196" formatCode="\ \ \ \ \ \ \ \ \ @"/>
    <numFmt numFmtId="197" formatCode="#,##0\ &quot;Kč&quot;;\-#,##0\ &quot;Kč&quot;"/>
  </numFmts>
  <fonts count="9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0059A9"/>
      <name val="Tahoma"/>
      <family val="2"/>
    </font>
    <font>
      <b/>
      <sz val="10"/>
      <color rgb="FFFFFFFF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Tahoma"/>
      <family val="2"/>
    </font>
    <font>
      <sz val="10"/>
      <color rgb="FF00B050"/>
      <name val="Tahoma"/>
      <family val="2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etaNormalLF-Roman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0202BE"/>
      <name val="Calibri"/>
      <family val="2"/>
      <scheme val="minor"/>
    </font>
    <font>
      <sz val="11"/>
      <color rgb="FF006100"/>
      <name val="Times New Roman"/>
      <family val="1"/>
    </font>
    <font>
      <b/>
      <sz val="11"/>
      <color rgb="FF0061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0D7AB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84D84"/>
      </left>
      <right/>
      <top style="medium">
        <color rgb="FF184D84"/>
      </top>
      <bottom/>
      <diagonal/>
    </border>
    <border>
      <left/>
      <right/>
      <top style="medium">
        <color rgb="FF184D84"/>
      </top>
      <bottom/>
      <diagonal/>
    </border>
    <border>
      <left/>
      <right style="medium">
        <color rgb="FF184D84"/>
      </right>
      <top style="medium">
        <color rgb="FF184D84"/>
      </top>
      <bottom/>
      <diagonal/>
    </border>
    <border>
      <left style="medium">
        <color rgb="FF184D84"/>
      </left>
      <right/>
      <top/>
      <bottom/>
      <diagonal/>
    </border>
    <border>
      <left/>
      <right style="medium">
        <color rgb="FF184D8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7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Border="0" applyAlignment="0"/>
    <xf numFmtId="0" fontId="5" fillId="0" borderId="0"/>
    <xf numFmtId="0" fontId="6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5" fillId="0" borderId="0" applyFont="0" applyFill="0" applyBorder="0" applyAlignment="0" applyProtection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72" fontId="6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15" applyNumberFormat="0" applyAlignment="0" applyProtection="0"/>
    <xf numFmtId="0" fontId="31" fillId="13" borderId="16" applyNumberFormat="0" applyAlignment="0" applyProtection="0"/>
    <xf numFmtId="0" fontId="32" fillId="13" borderId="15" applyNumberFormat="0" applyAlignment="0" applyProtection="0"/>
    <xf numFmtId="0" fontId="33" fillId="0" borderId="17" applyNumberFormat="0" applyFill="0" applyAlignment="0" applyProtection="0"/>
    <xf numFmtId="0" fontId="34" fillId="14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8" fillId="39" borderId="0" applyNumberFormat="0" applyBorder="0" applyAlignment="0" applyProtection="0"/>
    <xf numFmtId="174" fontId="6" fillId="0" borderId="0"/>
    <xf numFmtId="167" fontId="39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174" fontId="6" fillId="0" borderId="0"/>
    <xf numFmtId="0" fontId="6" fillId="0" borderId="0"/>
    <xf numFmtId="0" fontId="4" fillId="0" borderId="0" applyNumberFormat="0" applyBorder="0" applyAlignment="0"/>
    <xf numFmtId="0" fontId="3" fillId="15" borderId="19" applyNumberFormat="0" applyFont="0" applyAlignment="0" applyProtection="0"/>
    <xf numFmtId="0" fontId="3" fillId="15" borderId="19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7" borderId="0" applyNumberFormat="0" applyBorder="0" applyAlignment="0" applyProtection="0"/>
    <xf numFmtId="0" fontId="45" fillId="41" borderId="0" applyNumberFormat="0" applyBorder="0" applyAlignment="0" applyProtection="0"/>
    <xf numFmtId="0" fontId="46" fillId="58" borderId="25" applyNumberFormat="0" applyAlignment="0" applyProtection="0"/>
    <xf numFmtId="0" fontId="47" fillId="59" borderId="26" applyNumberFormat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6" fillId="0" borderId="0" applyFill="0" applyBorder="0" applyAlignment="0" applyProtection="0"/>
    <xf numFmtId="175" fontId="6" fillId="0" borderId="0" applyFill="0" applyBorder="0" applyAlignment="0" applyProtection="0"/>
    <xf numFmtId="176" fontId="6" fillId="0" borderId="0" applyFill="0" applyBorder="0" applyAlignment="0" applyProtection="0"/>
    <xf numFmtId="0" fontId="49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42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wrapText="1"/>
    </xf>
    <xf numFmtId="0" fontId="56" fillId="0" borderId="0"/>
    <xf numFmtId="0" fontId="57" fillId="45" borderId="25" applyNumberFormat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Protection="0">
      <alignment horizontal="left" vertical="top" wrapText="1"/>
    </xf>
    <xf numFmtId="0" fontId="60" fillId="6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1" fillId="0" borderId="0"/>
    <xf numFmtId="0" fontId="48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61" borderId="32" applyNumberFormat="0" applyFon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67" fontId="6" fillId="0" borderId="0" applyFont="0" applyFill="0" applyBorder="0" applyProtection="0"/>
    <xf numFmtId="0" fontId="63" fillId="58" borderId="33" applyNumberFormat="0" applyAlignment="0" applyProtection="0"/>
    <xf numFmtId="0" fontId="3" fillId="0" borderId="0"/>
    <xf numFmtId="3" fontId="59" fillId="0" borderId="0" applyFill="0" applyBorder="0" applyProtection="0">
      <alignment horizontal="right"/>
    </xf>
    <xf numFmtId="49" fontId="59" fillId="0" borderId="0" applyFill="0" applyBorder="0" applyProtection="0">
      <alignment horizontal="right"/>
    </xf>
    <xf numFmtId="49" fontId="59" fillId="0" borderId="0" applyFill="0" applyBorder="0" applyProtection="0">
      <alignment horizontal="left" vertical="top"/>
    </xf>
    <xf numFmtId="49" fontId="64" fillId="0" borderId="0" applyFill="0" applyBorder="0" applyProtection="0">
      <alignment horizontal="right"/>
    </xf>
    <xf numFmtId="49" fontId="40" fillId="0" borderId="0" applyFill="0" applyBorder="0" applyProtection="0">
      <alignment horizontal="left"/>
    </xf>
    <xf numFmtId="0" fontId="64" fillId="0" borderId="0" applyNumberFormat="0" applyFill="0" applyBorder="0" applyProtection="0"/>
    <xf numFmtId="49" fontId="64" fillId="0" borderId="31" applyFill="0" applyProtection="0">
      <alignment horizontal="center"/>
    </xf>
    <xf numFmtId="49" fontId="64" fillId="0" borderId="31" applyFill="0" applyProtection="0">
      <alignment horizontal="center" vertical="justify" wrapText="1"/>
    </xf>
    <xf numFmtId="49" fontId="65" fillId="0" borderId="31" applyFill="0" applyProtection="0">
      <alignment horizontal="center" vertical="top" wrapText="1"/>
    </xf>
    <xf numFmtId="49" fontId="64" fillId="0" borderId="0" applyFill="0" applyBorder="0" applyProtection="0">
      <alignment horizontal="right" vertical="top"/>
    </xf>
    <xf numFmtId="49" fontId="59" fillId="0" borderId="0" applyFill="0" applyBorder="0" applyProtection="0">
      <alignment horizontal="right" vertical="top" wrapText="1"/>
    </xf>
    <xf numFmtId="0" fontId="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4" fillId="0" borderId="34" applyFill="0" applyProtection="0">
      <alignment horizontal="center"/>
    </xf>
    <xf numFmtId="49" fontId="64" fillId="0" borderId="34" applyFill="0" applyProtection="0">
      <alignment horizontal="center" wrapText="1"/>
    </xf>
    <xf numFmtId="0" fontId="64" fillId="0" borderId="34" applyFill="0" applyProtection="0">
      <alignment horizontal="center"/>
    </xf>
    <xf numFmtId="0" fontId="65" fillId="0" borderId="34" applyFill="0" applyProtection="0">
      <alignment horizontal="center" vertical="top"/>
    </xf>
    <xf numFmtId="0" fontId="59" fillId="0" borderId="35" applyNumberFormat="0" applyFill="0" applyProtection="0">
      <alignment vertical="top"/>
    </xf>
    <xf numFmtId="49" fontId="64" fillId="0" borderId="35" applyFill="0" applyProtection="0">
      <alignment horizontal="center" vertical="justify" wrapText="1"/>
    </xf>
    <xf numFmtId="49" fontId="64" fillId="0" borderId="35" applyFill="0" applyProtection="0">
      <alignment horizontal="center"/>
    </xf>
    <xf numFmtId="0" fontId="64" fillId="0" borderId="35" applyFill="0" applyProtection="0">
      <alignment horizontal="center"/>
    </xf>
    <xf numFmtId="0" fontId="65" fillId="0" borderId="35" applyFill="0" applyProtection="0">
      <alignment horizontal="center" vertical="top"/>
    </xf>
    <xf numFmtId="0" fontId="64" fillId="0" borderId="0" applyNumberFormat="0" applyFill="0" applyBorder="0" applyProtection="0">
      <alignment horizontal="left"/>
    </xf>
    <xf numFmtId="0" fontId="59" fillId="62" borderId="31" applyNumberFormat="0" applyAlignment="0" applyProtection="0"/>
    <xf numFmtId="3" fontId="59" fillId="62" borderId="31">
      <alignment horizontal="right"/>
      <protection locked="0"/>
    </xf>
    <xf numFmtId="49" fontId="59" fillId="63" borderId="0" applyBorder="0">
      <alignment horizontal="right"/>
      <protection locked="0"/>
    </xf>
    <xf numFmtId="0" fontId="67" fillId="62" borderId="31" applyNumberFormat="0">
      <alignment horizontal="left" vertical="top" wrapText="1"/>
      <protection locked="0"/>
    </xf>
    <xf numFmtId="0" fontId="59" fillId="0" borderId="31" applyNumberFormat="0" applyFill="0" applyAlignment="0" applyProtection="0"/>
    <xf numFmtId="3" fontId="59" fillId="0" borderId="31" applyFill="0" applyProtection="0">
      <alignment horizontal="right"/>
    </xf>
    <xf numFmtId="0" fontId="67" fillId="0" borderId="31" applyNumberFormat="0" applyFill="0" applyProtection="0">
      <alignment horizontal="left" vertical="top" wrapText="1"/>
    </xf>
    <xf numFmtId="0" fontId="41" fillId="0" borderId="0"/>
    <xf numFmtId="0" fontId="68" fillId="0" borderId="0" applyNumberFormat="0" applyBorder="0" applyAlignment="0">
      <alignment horizontal="left" readingOrder="1"/>
    </xf>
    <xf numFmtId="0" fontId="69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71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6" fillId="0" borderId="0"/>
    <xf numFmtId="167" fontId="6" fillId="0" borderId="0" applyFont="0" applyFill="0" applyBorder="0" applyProtection="0"/>
    <xf numFmtId="165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6" fillId="0" borderId="0"/>
    <xf numFmtId="0" fontId="72" fillId="0" borderId="0"/>
    <xf numFmtId="179" fontId="73" fillId="0" borderId="0"/>
    <xf numFmtId="49" fontId="73" fillId="0" borderId="0"/>
    <xf numFmtId="180" fontId="73" fillId="0" borderId="0">
      <alignment horizontal="center"/>
    </xf>
    <xf numFmtId="181" fontId="73" fillId="0" borderId="0"/>
    <xf numFmtId="182" fontId="73" fillId="0" borderId="0"/>
    <xf numFmtId="183" fontId="73" fillId="0" borderId="0"/>
    <xf numFmtId="184" fontId="74" fillId="0" borderId="0"/>
    <xf numFmtId="185" fontId="74" fillId="0" borderId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186" fontId="75" fillId="0" borderId="0"/>
    <xf numFmtId="187" fontId="74" fillId="0" borderId="0"/>
    <xf numFmtId="188" fontId="73" fillId="0" borderId="0"/>
    <xf numFmtId="189" fontId="74" fillId="0" borderId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190" fontId="75" fillId="0" borderId="0"/>
    <xf numFmtId="191" fontId="74" fillId="0" borderId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192" fontId="73" fillId="0" borderId="0"/>
    <xf numFmtId="193" fontId="73" fillId="0" borderId="0">
      <alignment horizontal="center"/>
    </xf>
    <xf numFmtId="194" fontId="73" fillId="0" borderId="0">
      <alignment horizontal="center"/>
    </xf>
    <xf numFmtId="195" fontId="73" fillId="0" borderId="0"/>
    <xf numFmtId="196" fontId="73" fillId="0" borderId="0">
      <alignment horizontal="center"/>
    </xf>
    <xf numFmtId="0" fontId="73" fillId="0" borderId="24"/>
    <xf numFmtId="179" fontId="74" fillId="0" borderId="0"/>
    <xf numFmtId="49" fontId="74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42" fillId="0" borderId="0">
      <alignment vertical="top"/>
    </xf>
    <xf numFmtId="0" fontId="42" fillId="0" borderId="0">
      <alignment vertical="top"/>
    </xf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6" fillId="61" borderId="32" applyNumberFormat="0" applyFont="0" applyAlignment="0" applyProtection="0"/>
    <xf numFmtId="0" fontId="46" fillId="58" borderId="25" applyNumberFormat="0" applyAlignment="0" applyProtection="0"/>
    <xf numFmtId="0" fontId="50" fillId="42" borderId="0" applyNumberFormat="0" applyBorder="0" applyAlignment="0" applyProtection="0"/>
    <xf numFmtId="165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45" fillId="41" borderId="0" applyNumberFormat="0" applyBorder="0" applyAlignment="0" applyProtection="0"/>
    <xf numFmtId="0" fontId="78" fillId="0" borderId="0" applyFont="0" applyFill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7" borderId="0" applyNumberFormat="0" applyBorder="0" applyAlignment="0" applyProtection="0"/>
    <xf numFmtId="3" fontId="7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7" fillId="45" borderId="25" applyNumberFormat="0" applyAlignment="0" applyProtection="0"/>
    <xf numFmtId="0" fontId="47" fillId="59" borderId="26" applyNumberFormat="0" applyAlignment="0" applyProtection="0"/>
    <xf numFmtId="0" fontId="58" fillId="0" borderId="30" applyNumberFormat="0" applyFill="0" applyAlignment="0" applyProtection="0"/>
    <xf numFmtId="197" fontId="78" fillId="0" borderId="0" applyFont="0" applyFill="0" applyBorder="0" applyAlignment="0" applyProtection="0"/>
    <xf numFmtId="0" fontId="3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43" fillId="0" borderId="0"/>
    <xf numFmtId="0" fontId="6" fillId="0" borderId="0"/>
    <xf numFmtId="0" fontId="48" fillId="0" borderId="0"/>
    <xf numFmtId="0" fontId="78" fillId="0" borderId="0">
      <alignment vertical="top"/>
    </xf>
    <xf numFmtId="0" fontId="78" fillId="0" borderId="0">
      <alignment vertical="top"/>
    </xf>
    <xf numFmtId="0" fontId="6" fillId="61" borderId="32" applyNumberFormat="0" applyFont="0" applyAlignment="0" applyProtection="0"/>
    <xf numFmtId="0" fontId="6" fillId="61" borderId="32" applyNumberFormat="0" applyFont="0" applyAlignment="0" applyProtection="0"/>
    <xf numFmtId="40" fontId="42" fillId="64" borderId="0">
      <alignment horizontal="right"/>
    </xf>
    <xf numFmtId="0" fontId="80" fillId="64" borderId="37"/>
    <xf numFmtId="0" fontId="5" fillId="0" borderId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70" fillId="0" borderId="36" applyNumberFormat="0" applyFill="0" applyAlignment="0" applyProtection="0"/>
    <xf numFmtId="0" fontId="63" fillId="58" borderId="33" applyNumberFormat="0" applyAlignment="0" applyProtection="0"/>
    <xf numFmtId="0" fontId="7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6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Border="0" applyAlignment="0"/>
    <xf numFmtId="0" fontId="4" fillId="0" borderId="0" applyNumberFormat="0" applyBorder="0" applyAlignment="0"/>
    <xf numFmtId="0" fontId="88" fillId="0" borderId="0"/>
    <xf numFmtId="0" fontId="7" fillId="0" borderId="0"/>
    <xf numFmtId="0" fontId="4" fillId="0" borderId="0" applyNumberFormat="0" applyBorder="0" applyAlignment="0"/>
    <xf numFmtId="0" fontId="88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 applyBorder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 indent="1"/>
    </xf>
    <xf numFmtId="0" fontId="14" fillId="4" borderId="1" xfId="0" applyFont="1" applyFill="1" applyBorder="1" applyAlignment="1">
      <alignment horizontal="left" wrapText="1" inden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5" fontId="17" fillId="3" borderId="1" xfId="0" applyNumberFormat="1" applyFont="1" applyFill="1" applyBorder="1" applyAlignment="1">
      <alignment horizontal="left" wrapText="1" indent="1"/>
    </xf>
    <xf numFmtId="0" fontId="18" fillId="4" borderId="1" xfId="0" applyFont="1" applyFill="1" applyBorder="1" applyAlignment="1">
      <alignment horizontal="left" wrapText="1"/>
    </xf>
    <xf numFmtId="3" fontId="14" fillId="4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/>
    <xf numFmtId="171" fontId="90" fillId="0" borderId="45" xfId="480" applyNumberFormat="1" applyFont="1" applyFill="1" applyBorder="1" applyAlignment="1">
      <alignment horizontal="right" vertical="center"/>
    </xf>
    <xf numFmtId="0" fontId="37" fillId="4" borderId="7" xfId="473" applyFont="1" applyFill="1" applyBorder="1" applyAlignment="1">
      <alignment vertical="center"/>
    </xf>
    <xf numFmtId="0" fontId="37" fillId="6" borderId="21" xfId="473" applyFont="1" applyFill="1" applyBorder="1" applyAlignment="1">
      <alignment vertical="center"/>
    </xf>
    <xf numFmtId="0" fontId="37" fillId="0" borderId="22" xfId="473" applyFont="1" applyBorder="1" applyAlignment="1">
      <alignment vertical="center"/>
    </xf>
    <xf numFmtId="0" fontId="90" fillId="7" borderId="42" xfId="473" applyFont="1" applyFill="1" applyBorder="1" applyAlignment="1">
      <alignment horizontal="right" vertical="center"/>
    </xf>
    <xf numFmtId="0" fontId="90" fillId="7" borderId="24" xfId="473" applyFont="1" applyFill="1" applyBorder="1" applyAlignment="1">
      <alignment horizontal="right" vertical="center"/>
    </xf>
    <xf numFmtId="171" fontId="90" fillId="0" borderId="44" xfId="480" applyNumberFormat="1" applyFont="1" applyFill="1" applyBorder="1" applyAlignment="1">
      <alignment horizontal="right" vertical="center"/>
    </xf>
    <xf numFmtId="171" fontId="90" fillId="4" borderId="9" xfId="480" applyNumberFormat="1" applyFont="1" applyFill="1" applyBorder="1" applyAlignment="1">
      <alignment horizontal="right" vertical="center"/>
    </xf>
    <xf numFmtId="171" fontId="90" fillId="6" borderId="45" xfId="480" applyNumberFormat="1" applyFont="1" applyFill="1" applyBorder="1" applyAlignment="1">
      <alignment horizontal="right" vertical="center"/>
    </xf>
    <xf numFmtId="171" fontId="90" fillId="4" borderId="45" xfId="480" applyNumberFormat="1" applyFont="1" applyFill="1" applyBorder="1" applyAlignment="1">
      <alignment horizontal="right" vertical="center"/>
    </xf>
    <xf numFmtId="171" fontId="90" fillId="0" borderId="9" xfId="480" applyNumberFormat="1" applyFont="1" applyFill="1" applyBorder="1" applyAlignment="1">
      <alignment horizontal="right" vertical="center"/>
    </xf>
    <xf numFmtId="171" fontId="90" fillId="6" borderId="44" xfId="480" applyNumberFormat="1" applyFont="1" applyFill="1" applyBorder="1" applyAlignment="1">
      <alignment horizontal="right" vertical="center"/>
    </xf>
    <xf numFmtId="43" fontId="21" fillId="0" borderId="8" xfId="0" applyNumberFormat="1" applyFont="1" applyFill="1" applyBorder="1" applyAlignment="1">
      <alignment horizontal="left" vertical="center"/>
    </xf>
    <xf numFmtId="0" fontId="2" fillId="5" borderId="39" xfId="0" applyFont="1" applyFill="1" applyBorder="1" applyAlignment="1">
      <alignment vertical="center" wrapText="1"/>
    </xf>
    <xf numFmtId="170" fontId="11" fillId="0" borderId="11" xfId="0" applyNumberFormat="1" applyFont="1" applyFill="1" applyBorder="1" applyAlignment="1">
      <alignment horizontal="right" vertical="center" wrapText="1"/>
    </xf>
    <xf numFmtId="0" fontId="11" fillId="7" borderId="11" xfId="0" applyFont="1" applyFill="1" applyBorder="1" applyAlignment="1">
      <alignment horizontal="right" vertical="center"/>
    </xf>
    <xf numFmtId="0" fontId="12" fillId="7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168" fontId="12" fillId="0" borderId="38" xfId="0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center" wrapText="1"/>
    </xf>
    <xf numFmtId="168" fontId="12" fillId="7" borderId="38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 wrapText="1"/>
    </xf>
    <xf numFmtId="0" fontId="20" fillId="65" borderId="44" xfId="0" applyFont="1" applyFill="1" applyBorder="1" applyAlignment="1">
      <alignment horizontal="center" vertical="center"/>
    </xf>
    <xf numFmtId="0" fontId="20" fillId="65" borderId="11" xfId="0" applyFont="1" applyFill="1" applyBorder="1" applyAlignment="1">
      <alignment horizontal="center" vertical="center"/>
    </xf>
    <xf numFmtId="0" fontId="20" fillId="65" borderId="3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 wrapText="1"/>
    </xf>
    <xf numFmtId="0" fontId="20" fillId="6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vertical="center" wrapText="1"/>
    </xf>
    <xf numFmtId="4" fontId="12" fillId="0" borderId="48" xfId="0" applyNumberFormat="1" applyFont="1" applyFill="1" applyBorder="1" applyAlignment="1">
      <alignment horizontal="right" vertical="center"/>
    </xf>
    <xf numFmtId="4" fontId="12" fillId="0" borderId="48" xfId="0" quotePrefix="1" applyNumberFormat="1" applyFont="1" applyFill="1" applyBorder="1" applyAlignment="1">
      <alignment horizontal="right" vertical="center"/>
    </xf>
    <xf numFmtId="0" fontId="2" fillId="5" borderId="53" xfId="0" applyFont="1" applyFill="1" applyBorder="1" applyAlignment="1">
      <alignment horizontal="right" vertical="center" wrapText="1"/>
    </xf>
    <xf numFmtId="0" fontId="2" fillId="5" borderId="54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168" fontId="11" fillId="0" borderId="41" xfId="0" applyNumberFormat="1" applyFont="1" applyFill="1" applyBorder="1" applyAlignment="1">
      <alignment vertical="center"/>
    </xf>
    <xf numFmtId="0" fontId="11" fillId="5" borderId="5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4" fontId="2" fillId="0" borderId="48" xfId="0" applyNumberFormat="1" applyFont="1" applyFill="1" applyBorder="1" applyAlignment="1">
      <alignment horizontal="right" vertical="center" wrapText="1"/>
    </xf>
    <xf numFmtId="0" fontId="11" fillId="5" borderId="53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4" fontId="2" fillId="5" borderId="21" xfId="0" applyNumberFormat="1" applyFont="1" applyFill="1" applyBorder="1" applyAlignment="1">
      <alignment vertical="center" wrapText="1"/>
    </xf>
    <xf numFmtId="4" fontId="11" fillId="5" borderId="49" xfId="0" applyNumberFormat="1" applyFont="1" applyFill="1" applyBorder="1" applyAlignment="1">
      <alignment horizontal="right" vertical="center" wrapText="1"/>
    </xf>
    <xf numFmtId="4" fontId="11" fillId="5" borderId="54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91" fillId="0" borderId="11" xfId="0" applyFont="1" applyFill="1" applyBorder="1" applyAlignment="1">
      <alignment horizontal="right" vertical="center" wrapText="1"/>
    </xf>
    <xf numFmtId="0" fontId="91" fillId="0" borderId="38" xfId="0" applyFont="1" applyFill="1" applyBorder="1" applyAlignment="1">
      <alignment horizontal="right" vertical="center" wrapText="1"/>
    </xf>
    <xf numFmtId="4" fontId="91" fillId="0" borderId="48" xfId="0" applyNumberFormat="1" applyFont="1" applyFill="1" applyBorder="1" applyAlignment="1">
      <alignment horizontal="right" vertical="center"/>
    </xf>
    <xf numFmtId="0" fontId="12" fillId="7" borderId="11" xfId="0" applyFont="1" applyFill="1" applyBorder="1" applyAlignment="1">
      <alignment horizontal="right" vertical="center"/>
    </xf>
    <xf numFmtId="43" fontId="12" fillId="7" borderId="38" xfId="0" applyNumberFormat="1" applyFont="1" applyFill="1" applyBorder="1" applyAlignment="1">
      <alignment vertical="center"/>
    </xf>
    <xf numFmtId="43" fontId="12" fillId="7" borderId="38" xfId="0" applyNumberFormat="1" applyFont="1" applyFill="1" applyBorder="1" applyAlignment="1">
      <alignment vertical="center" wrapText="1"/>
    </xf>
    <xf numFmtId="0" fontId="12" fillId="7" borderId="43" xfId="0" applyFont="1" applyFill="1" applyBorder="1" applyAlignment="1">
      <alignment horizontal="right" vertical="center"/>
    </xf>
    <xf numFmtId="43" fontId="12" fillId="7" borderId="47" xfId="0" applyNumberFormat="1" applyFont="1" applyFill="1" applyBorder="1" applyAlignment="1">
      <alignment vertical="center"/>
    </xf>
    <xf numFmtId="0" fontId="91" fillId="0" borderId="43" xfId="0" applyFont="1" applyFill="1" applyBorder="1" applyAlignment="1">
      <alignment horizontal="right" vertical="center" wrapText="1"/>
    </xf>
    <xf numFmtId="0" fontId="91" fillId="0" borderId="47" xfId="0" applyFont="1" applyFill="1" applyBorder="1" applyAlignment="1">
      <alignment horizontal="right" vertical="center" wrapText="1"/>
    </xf>
    <xf numFmtId="4" fontId="91" fillId="0" borderId="52" xfId="0" applyNumberFormat="1" applyFont="1" applyFill="1" applyBorder="1" applyAlignment="1">
      <alignment horizontal="right" vertical="center"/>
    </xf>
    <xf numFmtId="0" fontId="1" fillId="0" borderId="0" xfId="0" applyFont="1"/>
    <xf numFmtId="0" fontId="11" fillId="7" borderId="38" xfId="0" applyFont="1" applyFill="1" applyBorder="1" applyAlignment="1">
      <alignment vertical="center" wrapText="1"/>
    </xf>
    <xf numFmtId="0" fontId="92" fillId="0" borderId="11" xfId="0" applyFont="1" applyFill="1" applyBorder="1" applyAlignment="1">
      <alignment horizontal="right" vertical="center" wrapText="1"/>
    </xf>
    <xf numFmtId="0" fontId="92" fillId="0" borderId="38" xfId="0" applyFont="1" applyFill="1" applyBorder="1" applyAlignment="1">
      <alignment horizontal="right" vertical="center" wrapText="1"/>
    </xf>
    <xf numFmtId="4" fontId="92" fillId="0" borderId="48" xfId="0" applyNumberFormat="1" applyFont="1" applyFill="1" applyBorder="1" applyAlignment="1">
      <alignment horizontal="right" vertical="center"/>
    </xf>
    <xf numFmtId="43" fontId="11" fillId="7" borderId="38" xfId="0" applyNumberFormat="1" applyFont="1" applyFill="1" applyBorder="1" applyAlignment="1">
      <alignment vertical="center" wrapText="1"/>
    </xf>
    <xf numFmtId="3" fontId="12" fillId="0" borderId="45" xfId="1" applyNumberFormat="1" applyFont="1" applyFill="1" applyBorder="1" applyAlignment="1">
      <alignment horizontal="right" vertical="center"/>
    </xf>
    <xf numFmtId="169" fontId="12" fillId="0" borderId="56" xfId="0" applyNumberFormat="1" applyFont="1" applyFill="1" applyBorder="1" applyAlignment="1">
      <alignment horizontal="right" vertical="center"/>
    </xf>
    <xf numFmtId="169" fontId="12" fillId="0" borderId="45" xfId="1" applyNumberFormat="1" applyFont="1" applyFill="1" applyBorder="1" applyAlignment="1">
      <alignment horizontal="right" vertical="center"/>
    </xf>
    <xf numFmtId="43" fontId="12" fillId="0" borderId="45" xfId="1" applyFont="1" applyFill="1" applyBorder="1" applyAlignment="1">
      <alignment horizontal="right" vertical="center"/>
    </xf>
    <xf numFmtId="0" fontId="12" fillId="0" borderId="56" xfId="0" applyFont="1" applyFill="1" applyBorder="1" applyAlignment="1">
      <alignment horizontal="right" vertical="center"/>
    </xf>
    <xf numFmtId="2" fontId="12" fillId="0" borderId="45" xfId="0" applyNumberFormat="1" applyFont="1" applyFill="1" applyBorder="1" applyAlignment="1">
      <alignment horizontal="right" vertical="center" wrapText="1"/>
    </xf>
    <xf numFmtId="0" fontId="12" fillId="0" borderId="45" xfId="0" applyFont="1" applyFill="1" applyBorder="1" applyAlignment="1">
      <alignment horizontal="right" vertical="center" wrapText="1"/>
    </xf>
    <xf numFmtId="172" fontId="12" fillId="0" borderId="45" xfId="0" applyNumberFormat="1" applyFont="1" applyFill="1" applyBorder="1" applyAlignment="1">
      <alignment horizontal="right" vertical="center" wrapText="1"/>
    </xf>
    <xf numFmtId="172" fontId="13" fillId="0" borderId="45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56" xfId="0" quotePrefix="1" applyFont="1" applyFill="1" applyBorder="1" applyAlignment="1">
      <alignment horizontal="right" vertical="center"/>
    </xf>
    <xf numFmtId="170" fontId="93" fillId="0" borderId="1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/>
    </xf>
    <xf numFmtId="43" fontId="12" fillId="0" borderId="1" xfId="0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Fill="1" applyBorder="1" applyAlignment="1">
      <alignment horizontal="right" vertical="center"/>
    </xf>
    <xf numFmtId="4" fontId="94" fillId="0" borderId="11" xfId="99" applyNumberFormat="1" applyFont="1" applyFill="1" applyBorder="1" applyAlignment="1">
      <alignment horizontal="right" vertical="center" wrapText="1"/>
    </xf>
    <xf numFmtId="4" fontId="94" fillId="0" borderId="38" xfId="99" applyNumberFormat="1" applyFont="1" applyFill="1" applyBorder="1" applyAlignment="1">
      <alignment horizontal="right" vertical="center"/>
    </xf>
    <xf numFmtId="4" fontId="94" fillId="0" borderId="44" xfId="99" applyNumberFormat="1" applyFont="1" applyFill="1" applyBorder="1" applyAlignment="1">
      <alignment horizontal="right" vertical="center"/>
    </xf>
    <xf numFmtId="4" fontId="94" fillId="0" borderId="11" xfId="99" applyNumberFormat="1" applyFont="1" applyFill="1" applyBorder="1" applyAlignment="1">
      <alignment horizontal="right" vertical="center"/>
    </xf>
    <xf numFmtId="4" fontId="94" fillId="0" borderId="48" xfId="99" applyNumberFormat="1" applyFont="1" applyFill="1" applyBorder="1" applyAlignment="1">
      <alignment horizontal="right" vertical="center"/>
    </xf>
    <xf numFmtId="172" fontId="94" fillId="0" borderId="0" xfId="99" applyNumberFormat="1" applyFont="1" applyFill="1" applyProtection="1"/>
    <xf numFmtId="43" fontId="94" fillId="0" borderId="44" xfId="99" applyNumberFormat="1" applyFont="1" applyFill="1" applyBorder="1" applyAlignment="1">
      <alignment vertical="center"/>
    </xf>
    <xf numFmtId="43" fontId="94" fillId="0" borderId="38" xfId="99" applyNumberFormat="1" applyFont="1" applyFill="1" applyBorder="1" applyAlignment="1">
      <alignment vertical="center"/>
    </xf>
    <xf numFmtId="168" fontId="94" fillId="0" borderId="44" xfId="99" applyNumberFormat="1" applyFont="1" applyFill="1" applyBorder="1" applyAlignment="1">
      <alignment horizontal="right" vertical="center" wrapText="1"/>
    </xf>
    <xf numFmtId="168" fontId="94" fillId="0" borderId="38" xfId="99" applyNumberFormat="1" applyFont="1" applyFill="1" applyBorder="1" applyAlignment="1">
      <alignment horizontal="right" vertical="center" wrapText="1"/>
    </xf>
    <xf numFmtId="43" fontId="94" fillId="0" borderId="55" xfId="99" applyNumberFormat="1" applyFont="1" applyFill="1" applyBorder="1" applyAlignment="1">
      <alignment vertical="center"/>
    </xf>
    <xf numFmtId="43" fontId="94" fillId="0" borderId="47" xfId="99" applyNumberFormat="1" applyFont="1" applyFill="1" applyBorder="1" applyAlignment="1">
      <alignment vertical="center"/>
    </xf>
    <xf numFmtId="168" fontId="94" fillId="0" borderId="38" xfId="99" applyNumberFormat="1" applyFont="1" applyFill="1" applyBorder="1" applyAlignment="1">
      <alignment vertical="center"/>
    </xf>
    <xf numFmtId="4" fontId="94" fillId="0" borderId="48" xfId="99" applyNumberFormat="1" applyFont="1" applyFill="1" applyBorder="1" applyAlignment="1">
      <alignment vertical="center"/>
    </xf>
    <xf numFmtId="168" fontId="94" fillId="0" borderId="44" xfId="99" applyNumberFormat="1" applyFont="1" applyFill="1" applyBorder="1" applyAlignment="1">
      <alignment vertical="center"/>
    </xf>
    <xf numFmtId="3" fontId="94" fillId="0" borderId="11" xfId="99" applyNumberFormat="1" applyFont="1" applyFill="1" applyBorder="1" applyAlignment="1">
      <alignment vertical="center" wrapText="1"/>
    </xf>
    <xf numFmtId="168" fontId="94" fillId="0" borderId="44" xfId="99" applyNumberFormat="1" applyFont="1" applyFill="1" applyBorder="1" applyAlignment="1">
      <alignment vertical="center" wrapText="1"/>
    </xf>
    <xf numFmtId="168" fontId="94" fillId="0" borderId="38" xfId="99" applyNumberFormat="1" applyFont="1" applyFill="1" applyBorder="1" applyAlignment="1">
      <alignment vertical="center" wrapText="1"/>
    </xf>
    <xf numFmtId="0" fontId="20" fillId="65" borderId="8" xfId="0" applyNumberFormat="1" applyFont="1" applyFill="1" applyBorder="1" applyAlignment="1">
      <alignment horizontal="center" vertical="center"/>
    </xf>
    <xf numFmtId="0" fontId="20" fillId="8" borderId="57" xfId="0" applyFont="1" applyFill="1" applyBorder="1" applyAlignment="1">
      <alignment vertical="center"/>
    </xf>
    <xf numFmtId="0" fontId="20" fillId="65" borderId="7" xfId="0" applyNumberFormat="1" applyFont="1" applyFill="1" applyBorder="1" applyAlignment="1">
      <alignment horizontal="center" vertical="center"/>
    </xf>
    <xf numFmtId="3" fontId="12" fillId="0" borderId="45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11" fillId="7" borderId="9" xfId="0" applyNumberFormat="1" applyFont="1" applyFill="1" applyBorder="1" applyAlignment="1">
      <alignment vertical="center" wrapText="1"/>
    </xf>
    <xf numFmtId="4" fontId="12" fillId="7" borderId="9" xfId="0" applyNumberFormat="1" applyFont="1" applyFill="1" applyBorder="1" applyAlignment="1">
      <alignment vertical="center"/>
    </xf>
    <xf numFmtId="4" fontId="12" fillId="7" borderId="60" xfId="0" applyNumberFormat="1" applyFont="1" applyFill="1" applyBorder="1" applyAlignment="1">
      <alignment vertical="center"/>
    </xf>
    <xf numFmtId="4" fontId="94" fillId="0" borderId="9" xfId="99" applyNumberFormat="1" applyFont="1" applyFill="1" applyBorder="1" applyAlignment="1">
      <alignment horizontal="right" vertical="center"/>
    </xf>
    <xf numFmtId="4" fontId="94" fillId="0" borderId="9" xfId="99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right" vertical="center" wrapText="1"/>
    </xf>
    <xf numFmtId="3" fontId="1" fillId="7" borderId="9" xfId="0" applyNumberFormat="1" applyFont="1" applyFill="1" applyBorder="1" applyAlignment="1">
      <alignment horizontal="right" vertical="center"/>
    </xf>
    <xf numFmtId="172" fontId="12" fillId="0" borderId="9" xfId="0" applyNumberFormat="1" applyFont="1" applyFill="1" applyBorder="1" applyAlignment="1">
      <alignment horizontal="right" vertical="center" wrapText="1"/>
    </xf>
    <xf numFmtId="170" fontId="12" fillId="0" borderId="44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3" fontId="1" fillId="7" borderId="45" xfId="0" applyNumberFormat="1" applyFont="1" applyFill="1" applyBorder="1" applyAlignment="1">
      <alignment horizontal="right" vertical="center"/>
    </xf>
    <xf numFmtId="4" fontId="94" fillId="0" borderId="45" xfId="99" applyNumberFormat="1" applyFont="1" applyFill="1" applyBorder="1" applyAlignment="1">
      <alignment vertical="center"/>
    </xf>
    <xf numFmtId="4" fontId="94" fillId="0" borderId="61" xfId="99" applyNumberFormat="1" applyFont="1" applyFill="1" applyBorder="1" applyAlignment="1">
      <alignment vertical="center"/>
    </xf>
    <xf numFmtId="4" fontId="12" fillId="0" borderId="45" xfId="0" applyNumberFormat="1" applyFont="1" applyFill="1" applyBorder="1" applyAlignment="1">
      <alignment horizontal="right" vertical="center" wrapText="1"/>
    </xf>
    <xf numFmtId="4" fontId="94" fillId="0" borderId="45" xfId="99" applyNumberFormat="1" applyFont="1" applyFill="1" applyBorder="1" applyAlignment="1">
      <alignment horizontal="right" vertical="center"/>
    </xf>
    <xf numFmtId="4" fontId="94" fillId="0" borderId="45" xfId="99" applyNumberFormat="1" applyFont="1" applyFill="1" applyBorder="1" applyAlignment="1">
      <alignment horizontal="right" vertical="center" wrapText="1"/>
    </xf>
    <xf numFmtId="170" fontId="93" fillId="0" borderId="45" xfId="0" applyNumberFormat="1" applyFont="1" applyFill="1" applyBorder="1" applyAlignment="1">
      <alignment horizontal="right" vertical="center" wrapText="1"/>
    </xf>
    <xf numFmtId="170" fontId="12" fillId="0" borderId="45" xfId="0" applyNumberFormat="1" applyFont="1" applyFill="1" applyBorder="1" applyAlignment="1">
      <alignment horizontal="right" vertical="center" wrapText="1"/>
    </xf>
    <xf numFmtId="168" fontId="12" fillId="0" borderId="45" xfId="0" applyNumberFormat="1" applyFont="1" applyFill="1" applyBorder="1" applyAlignment="1">
      <alignment horizontal="right" vertical="center" wrapText="1"/>
    </xf>
    <xf numFmtId="0" fontId="12" fillId="0" borderId="44" xfId="0" applyFont="1" applyFill="1" applyBorder="1" applyAlignment="1">
      <alignment horizontal="right" vertical="center"/>
    </xf>
    <xf numFmtId="170" fontId="12" fillId="0" borderId="4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0" fillId="8" borderId="58" xfId="0" applyNumberFormat="1" applyFont="1" applyFill="1" applyBorder="1" applyAlignment="1">
      <alignment horizontal="center" vertical="center"/>
    </xf>
    <xf numFmtId="4" fontId="20" fillId="8" borderId="62" xfId="0" applyNumberFormat="1" applyFont="1" applyFill="1" applyBorder="1" applyAlignment="1">
      <alignment horizontal="center" vertical="center"/>
    </xf>
    <xf numFmtId="4" fontId="20" fillId="8" borderId="59" xfId="0" applyNumberFormat="1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0" fillId="8" borderId="53" xfId="0" applyFont="1" applyFill="1" applyBorder="1" applyAlignment="1">
      <alignment horizontal="center" vertical="center" wrapText="1"/>
    </xf>
    <xf numFmtId="0" fontId="20" fillId="8" borderId="54" xfId="0" applyFont="1" applyFill="1" applyBorder="1" applyAlignment="1">
      <alignment horizontal="center" vertical="center" wrapText="1"/>
    </xf>
    <xf numFmtId="4" fontId="20" fillId="8" borderId="49" xfId="0" applyNumberFormat="1" applyFont="1" applyFill="1" applyBorder="1" applyAlignment="1">
      <alignment horizontal="center" vertical="center"/>
    </xf>
    <xf numFmtId="4" fontId="20" fillId="8" borderId="54" xfId="0" applyNumberFormat="1" applyFont="1" applyFill="1" applyBorder="1" applyAlignment="1">
      <alignment horizontal="center" vertical="center"/>
    </xf>
    <xf numFmtId="168" fontId="1" fillId="0" borderId="1" xfId="1" applyNumberFormat="1" applyFont="1" applyBorder="1" applyAlignment="1">
      <alignment horizontal="right" vertical="center"/>
    </xf>
    <xf numFmtId="3" fontId="1" fillId="7" borderId="63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" fontId="95" fillId="0" borderId="45" xfId="99" applyNumberFormat="1" applyFont="1" applyFill="1" applyBorder="1" applyAlignment="1">
      <alignment vertical="center" wrapText="1"/>
    </xf>
    <xf numFmtId="4" fontId="95" fillId="0" borderId="1" xfId="99" applyNumberFormat="1" applyFont="1" applyFill="1" applyBorder="1" applyAlignment="1">
      <alignment horizontal="right" vertical="center" wrapText="1"/>
    </xf>
    <xf numFmtId="43" fontId="95" fillId="0" borderId="1" xfId="99" applyNumberFormat="1" applyFont="1" applyFill="1" applyBorder="1" applyAlignment="1">
      <alignment vertical="center" wrapText="1"/>
    </xf>
    <xf numFmtId="43" fontId="95" fillId="0" borderId="44" xfId="99" applyNumberFormat="1" applyFont="1" applyFill="1" applyBorder="1" applyAlignment="1">
      <alignment vertical="center" wrapText="1"/>
    </xf>
    <xf numFmtId="43" fontId="95" fillId="0" borderId="38" xfId="99" applyNumberFormat="1" applyFont="1" applyFill="1" applyBorder="1" applyAlignment="1">
      <alignment vertical="center" wrapText="1"/>
    </xf>
    <xf numFmtId="170" fontId="93" fillId="7" borderId="1" xfId="0" applyNumberFormat="1" applyFont="1" applyFill="1" applyBorder="1" applyAlignment="1">
      <alignment horizontal="right" vertical="center" wrapText="1"/>
    </xf>
    <xf numFmtId="43" fontId="12" fillId="0" borderId="38" xfId="0" applyNumberFormat="1" applyFont="1" applyFill="1" applyBorder="1" applyAlignment="1">
      <alignment horizontal="right" vertical="center"/>
    </xf>
    <xf numFmtId="169" fontId="12" fillId="0" borderId="48" xfId="0" applyNumberFormat="1" applyFont="1" applyFill="1" applyBorder="1" applyAlignment="1">
      <alignment horizontal="right" vertical="center"/>
    </xf>
    <xf numFmtId="168" fontId="1" fillId="0" borderId="0" xfId="1" applyNumberFormat="1" applyFont="1" applyAlignment="1">
      <alignment horizontal="right" vertical="center"/>
    </xf>
    <xf numFmtId="4" fontId="1" fillId="0" borderId="44" xfId="0" applyNumberFormat="1" applyFont="1" applyBorder="1" applyAlignment="1">
      <alignment horizontal="right" vertical="center"/>
    </xf>
    <xf numFmtId="169" fontId="1" fillId="0" borderId="44" xfId="0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horizontal="right"/>
    </xf>
    <xf numFmtId="168" fontId="12" fillId="0" borderId="1" xfId="0" applyNumberFormat="1" applyFont="1" applyFill="1" applyBorder="1" applyAlignment="1">
      <alignment horizontal="right" vertical="center" wrapText="1"/>
    </xf>
    <xf numFmtId="1" fontId="12" fillId="0" borderId="1" xfId="0" applyNumberFormat="1" applyFont="1" applyFill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 vertical="center" wrapText="1"/>
    </xf>
    <xf numFmtId="0" fontId="11" fillId="0" borderId="51" xfId="0" applyFont="1" applyFill="1" applyBorder="1" applyAlignment="1">
      <alignment horizontal="right" vertical="center"/>
    </xf>
    <xf numFmtId="0" fontId="12" fillId="0" borderId="39" xfId="0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horizontal="right" vertical="center"/>
    </xf>
    <xf numFmtId="4" fontId="1" fillId="0" borderId="48" xfId="0" applyNumberFormat="1" applyFont="1" applyFill="1" applyBorder="1" applyAlignment="1">
      <alignment horizontal="right" vertical="center"/>
    </xf>
    <xf numFmtId="3" fontId="12" fillId="0" borderId="45" xfId="0" applyNumberFormat="1" applyFont="1" applyFill="1" applyBorder="1" applyAlignment="1">
      <alignment horizontal="right" vertical="center"/>
    </xf>
    <xf numFmtId="3" fontId="12" fillId="0" borderId="48" xfId="0" applyNumberFormat="1" applyFont="1" applyFill="1" applyBorder="1" applyAlignment="1">
      <alignment horizontal="right" vertical="center"/>
    </xf>
    <xf numFmtId="0" fontId="11" fillId="0" borderId="48" xfId="0" applyFont="1" applyFill="1" applyBorder="1" applyAlignment="1">
      <alignment horizontal="right" vertical="center"/>
    </xf>
    <xf numFmtId="0" fontId="12" fillId="0" borderId="56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right" vertical="center"/>
    </xf>
    <xf numFmtId="169" fontId="12" fillId="0" borderId="48" xfId="1" applyNumberFormat="1" applyFont="1" applyFill="1" applyBorder="1" applyAlignment="1">
      <alignment horizontal="right" vertical="center"/>
    </xf>
    <xf numFmtId="169" fontId="12" fillId="0" borderId="45" xfId="0" applyNumberFormat="1" applyFont="1" applyFill="1" applyBorder="1" applyAlignment="1">
      <alignment horizontal="right" vertical="center"/>
    </xf>
    <xf numFmtId="4" fontId="12" fillId="0" borderId="64" xfId="1" applyNumberFormat="1" applyFont="1" applyFill="1" applyBorder="1" applyAlignment="1">
      <alignment horizontal="right" vertical="center"/>
    </xf>
    <xf numFmtId="4" fontId="12" fillId="0" borderId="24" xfId="1" applyNumberFormat="1" applyFont="1" applyFill="1" applyBorder="1" applyAlignment="1">
      <alignment horizontal="right" vertical="center"/>
    </xf>
    <xf numFmtId="0" fontId="0" fillId="0" borderId="64" xfId="0" applyFill="1" applyBorder="1"/>
    <xf numFmtId="169" fontId="12" fillId="0" borderId="24" xfId="0" applyNumberFormat="1" applyFont="1" applyFill="1" applyBorder="1" applyAlignment="1">
      <alignment horizontal="right" vertical="center"/>
    </xf>
    <xf numFmtId="169" fontId="12" fillId="0" borderId="64" xfId="0" applyNumberFormat="1" applyFont="1" applyFill="1" applyBorder="1" applyAlignment="1">
      <alignment horizontal="right" vertical="center"/>
    </xf>
    <xf numFmtId="169" fontId="12" fillId="0" borderId="24" xfId="1" applyNumberFormat="1" applyFont="1" applyFill="1" applyBorder="1" applyAlignment="1">
      <alignment horizontal="right" vertical="center"/>
    </xf>
    <xf numFmtId="169" fontId="12" fillId="0" borderId="65" xfId="0" applyNumberFormat="1" applyFont="1" applyFill="1" applyBorder="1" applyAlignment="1">
      <alignment horizontal="right" vertical="center"/>
    </xf>
    <xf numFmtId="43" fontId="12" fillId="0" borderId="48" xfId="1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right" vertical="center"/>
    </xf>
    <xf numFmtId="0" fontId="12" fillId="0" borderId="48" xfId="0" applyFont="1" applyFill="1" applyBorder="1" applyAlignment="1">
      <alignment horizontal="right" vertical="center"/>
    </xf>
    <xf numFmtId="2" fontId="12" fillId="0" borderId="48" xfId="0" applyNumberFormat="1" applyFont="1" applyFill="1" applyBorder="1" applyAlignment="1">
      <alignment horizontal="right" vertical="center" wrapText="1"/>
    </xf>
    <xf numFmtId="0" fontId="12" fillId="0" borderId="48" xfId="0" applyFont="1" applyFill="1" applyBorder="1" applyAlignment="1">
      <alignment horizontal="right" vertical="center" wrapText="1"/>
    </xf>
    <xf numFmtId="172" fontId="12" fillId="0" borderId="48" xfId="0" applyNumberFormat="1" applyFont="1" applyFill="1" applyBorder="1" applyAlignment="1">
      <alignment horizontal="right" vertical="center" wrapText="1"/>
    </xf>
    <xf numFmtId="0" fontId="11" fillId="0" borderId="64" xfId="0" applyFont="1" applyFill="1" applyBorder="1" applyAlignment="1">
      <alignment horizontal="right" vertical="center"/>
    </xf>
    <xf numFmtId="0" fontId="12" fillId="0" borderId="65" xfId="0" applyFont="1" applyFill="1" applyBorder="1" applyAlignment="1">
      <alignment vertical="center" wrapText="1"/>
    </xf>
    <xf numFmtId="172" fontId="12" fillId="0" borderId="52" xfId="0" applyNumberFormat="1" applyFont="1" applyFill="1" applyBorder="1" applyAlignment="1">
      <alignment horizontal="right" vertical="center" wrapText="1"/>
    </xf>
    <xf numFmtId="172" fontId="12" fillId="0" borderId="61" xfId="0" applyNumberFormat="1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right" vertical="center"/>
    </xf>
    <xf numFmtId="0" fontId="12" fillId="0" borderId="64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 wrapText="1"/>
    </xf>
    <xf numFmtId="0" fontId="21" fillId="0" borderId="50" xfId="0" applyFont="1" applyFill="1" applyBorder="1" applyAlignment="1">
      <alignment horizontal="right" vertical="center"/>
    </xf>
    <xf numFmtId="0" fontId="13" fillId="0" borderId="49" xfId="0" applyFont="1" applyFill="1" applyBorder="1" applyAlignment="1">
      <alignment vertical="center" wrapText="1"/>
    </xf>
    <xf numFmtId="172" fontId="13" fillId="0" borderId="50" xfId="0" applyNumberFormat="1" applyFont="1" applyFill="1" applyBorder="1" applyAlignment="1">
      <alignment horizontal="right" vertical="center" wrapText="1"/>
    </xf>
    <xf numFmtId="0" fontId="1" fillId="0" borderId="49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172" fontId="13" fillId="0" borderId="49" xfId="0" applyNumberFormat="1" applyFont="1" applyFill="1" applyBorder="1" applyAlignment="1">
      <alignment horizontal="right" vertical="center"/>
    </xf>
    <xf numFmtId="0" fontId="13" fillId="0" borderId="50" xfId="0" applyFont="1" applyFill="1" applyBorder="1" applyAlignment="1">
      <alignment horizontal="right" vertical="center"/>
    </xf>
    <xf numFmtId="0" fontId="13" fillId="0" borderId="49" xfId="0" applyFont="1" applyFill="1" applyBorder="1" applyAlignment="1">
      <alignment horizontal="right" vertical="center" wrapText="1"/>
    </xf>
    <xf numFmtId="172" fontId="13" fillId="0" borderId="54" xfId="0" quotePrefix="1" applyNumberFormat="1" applyFont="1" applyFill="1" applyBorder="1" applyAlignment="1">
      <alignment horizontal="right" vertical="center"/>
    </xf>
    <xf numFmtId="0" fontId="21" fillId="0" borderId="48" xfId="0" applyFont="1" applyFill="1" applyBorder="1" applyAlignment="1">
      <alignment horizontal="right" vertical="center"/>
    </xf>
    <xf numFmtId="0" fontId="13" fillId="0" borderId="45" xfId="0" applyFont="1" applyFill="1" applyBorder="1" applyAlignment="1">
      <alignment vertical="center" wrapText="1"/>
    </xf>
    <xf numFmtId="172" fontId="13" fillId="0" borderId="48" xfId="0" applyNumberFormat="1" applyFont="1" applyFill="1" applyBorder="1" applyAlignment="1">
      <alignment horizontal="right" vertical="center" wrapText="1"/>
    </xf>
    <xf numFmtId="172" fontId="13" fillId="0" borderId="45" xfId="0" applyNumberFormat="1" applyFont="1" applyFill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0" fontId="13" fillId="0" borderId="45" xfId="0" applyFont="1" applyFill="1" applyBorder="1" applyAlignment="1">
      <alignment horizontal="right" vertical="center" wrapText="1"/>
    </xf>
    <xf numFmtId="172" fontId="13" fillId="0" borderId="56" xfId="0" quotePrefix="1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right" vertical="center"/>
    </xf>
    <xf numFmtId="0" fontId="12" fillId="0" borderId="61" xfId="0" applyFont="1" applyFill="1" applyBorder="1" applyAlignment="1">
      <alignment vertical="center" wrapText="1"/>
    </xf>
    <xf numFmtId="172" fontId="12" fillId="0" borderId="61" xfId="0" applyNumberFormat="1" applyFont="1" applyFill="1" applyBorder="1" applyAlignment="1">
      <alignment horizontal="right" vertical="center"/>
    </xf>
    <xf numFmtId="0" fontId="12" fillId="0" borderId="52" xfId="0" applyFont="1" applyFill="1" applyBorder="1" applyAlignment="1">
      <alignment horizontal="right" vertical="center"/>
    </xf>
    <xf numFmtId="0" fontId="12" fillId="0" borderId="61" xfId="0" applyFont="1" applyFill="1" applyBorder="1" applyAlignment="1">
      <alignment horizontal="right" vertical="center" wrapText="1"/>
    </xf>
    <xf numFmtId="172" fontId="12" fillId="0" borderId="66" xfId="0" quotePrefix="1" applyNumberFormat="1" applyFont="1" applyFill="1" applyBorder="1" applyAlignment="1">
      <alignment horizontal="right" vertical="center"/>
    </xf>
    <xf numFmtId="170" fontId="12" fillId="0" borderId="51" xfId="6" applyNumberFormat="1" applyFont="1" applyFill="1" applyBorder="1" applyAlignment="1">
      <alignment horizontal="right" vertical="center" wrapText="1"/>
    </xf>
    <xf numFmtId="170" fontId="12" fillId="0" borderId="21" xfId="6" applyNumberFormat="1" applyFont="1" applyFill="1" applyBorder="1" applyAlignment="1">
      <alignment horizontal="right" vertical="center" wrapText="1"/>
    </xf>
    <xf numFmtId="43" fontId="12" fillId="0" borderId="51" xfId="6" applyNumberFormat="1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 wrapText="1"/>
    </xf>
    <xf numFmtId="0" fontId="12" fillId="0" borderId="39" xfId="0" quotePrefix="1" applyFont="1" applyFill="1" applyBorder="1" applyAlignment="1">
      <alignment horizontal="right" vertical="center"/>
    </xf>
    <xf numFmtId="172" fontId="12" fillId="0" borderId="45" xfId="0" applyNumberFormat="1" applyFont="1" applyFill="1" applyBorder="1" applyAlignment="1">
      <alignment horizontal="right" vertical="center"/>
    </xf>
    <xf numFmtId="0" fontId="12" fillId="0" borderId="66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horizontal="right" vertical="center" wrapText="1"/>
    </xf>
    <xf numFmtId="0" fontId="12" fillId="0" borderId="66" xfId="0" quotePrefix="1" applyFont="1" applyFill="1" applyBorder="1" applyAlignment="1">
      <alignment horizontal="right" vertical="center"/>
    </xf>
    <xf numFmtId="3" fontId="12" fillId="0" borderId="50" xfId="0" applyNumberFormat="1" applyFont="1" applyFill="1" applyBorder="1" applyAlignment="1">
      <alignment horizontal="right" vertical="center" wrapText="1"/>
    </xf>
    <xf numFmtId="3" fontId="0" fillId="0" borderId="67" xfId="0" applyNumberFormat="1" applyFill="1" applyBorder="1"/>
    <xf numFmtId="0" fontId="12" fillId="0" borderId="51" xfId="0" applyFont="1" applyFill="1" applyBorder="1" applyAlignment="1">
      <alignment horizontal="right" vertical="center" wrapText="1"/>
    </xf>
    <xf numFmtId="3" fontId="12" fillId="0" borderId="21" xfId="0" applyNumberFormat="1" applyFont="1" applyFill="1" applyBorder="1" applyAlignment="1">
      <alignment horizontal="right" vertical="center"/>
    </xf>
    <xf numFmtId="0" fontId="12" fillId="0" borderId="64" xfId="0" applyFont="1" applyFill="1" applyBorder="1" applyAlignment="1">
      <alignment horizontal="right" vertical="center" wrapText="1"/>
    </xf>
    <xf numFmtId="0" fontId="11" fillId="0" borderId="50" xfId="0" applyFont="1" applyFill="1" applyBorder="1" applyAlignment="1">
      <alignment horizontal="right" vertical="center"/>
    </xf>
    <xf numFmtId="0" fontId="12" fillId="0" borderId="54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horizontal="right" vertical="center" wrapText="1"/>
    </xf>
    <xf numFmtId="0" fontId="12" fillId="0" borderId="49" xfId="0" applyFont="1" applyFill="1" applyBorder="1" applyAlignment="1">
      <alignment horizontal="right" vertical="center" wrapText="1"/>
    </xf>
    <xf numFmtId="168" fontId="12" fillId="0" borderId="51" xfId="1" applyNumberFormat="1" applyFont="1" applyFill="1" applyBorder="1" applyAlignment="1">
      <alignment horizontal="right" vertical="center"/>
    </xf>
    <xf numFmtId="168" fontId="12" fillId="0" borderId="21" xfId="1" applyNumberFormat="1" applyFont="1" applyFill="1" applyBorder="1" applyAlignment="1">
      <alignment horizontal="right" vertical="center"/>
    </xf>
    <xf numFmtId="10" fontId="12" fillId="0" borderId="54" xfId="0" quotePrefix="1" applyNumberFormat="1" applyFont="1" applyFill="1" applyBorder="1" applyAlignment="1">
      <alignment horizontal="right" vertical="center"/>
    </xf>
    <xf numFmtId="0" fontId="12" fillId="0" borderId="61" xfId="0" applyFont="1" applyFill="1" applyBorder="1" applyAlignment="1">
      <alignment horizontal="right" vertical="center"/>
    </xf>
    <xf numFmtId="0" fontId="12" fillId="0" borderId="66" xfId="0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vertical="center" wrapText="1"/>
    </xf>
    <xf numFmtId="168" fontId="12" fillId="0" borderId="9" xfId="1" applyNumberFormat="1" applyFont="1" applyFill="1" applyBorder="1" applyAlignment="1">
      <alignment vertical="center" wrapText="1"/>
    </xf>
    <xf numFmtId="168" fontId="94" fillId="0" borderId="45" xfId="1" applyNumberFormat="1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right" vertical="center"/>
    </xf>
  </cellXfs>
  <cellStyles count="487">
    <cellStyle name=" 1" xfId="148" xr:uid="{00000000-0005-0000-0000-000000000000}"/>
    <cellStyle name="%" xfId="149" xr:uid="{00000000-0005-0000-0000-000001000000}"/>
    <cellStyle name="_Administrata Publike" xfId="150" xr:uid="{00000000-0005-0000-0000-000002000000}"/>
    <cellStyle name="_Book1" xfId="151" xr:uid="{00000000-0005-0000-0000-000003000000}"/>
    <cellStyle name="_Bujqesia" xfId="152" xr:uid="{00000000-0005-0000-0000-000004000000}"/>
    <cellStyle name="_GDP Final 1996-2005 by 2 approaches" xfId="153" xr:uid="{00000000-0005-0000-0000-000005000000}"/>
    <cellStyle name="_GDP Final 1996-2005 by 2 approaches 2" xfId="338" xr:uid="{00000000-0005-0000-0000-000006000000}"/>
    <cellStyle name="_GDP Final 1996-2005 by 2 approaches_Finale 2008 me Nace4" xfId="154" xr:uid="{00000000-0005-0000-0000-000007000000}"/>
    <cellStyle name="_gdp2009, varianti 4" xfId="155" xr:uid="{00000000-0005-0000-0000-000008000000}"/>
    <cellStyle name="_gdp2009, varianti 5" xfId="156" xr:uid="{00000000-0005-0000-0000-000009000000}"/>
    <cellStyle name="_gdp2009, varianti 5 2" xfId="339" xr:uid="{00000000-0005-0000-0000-00000A000000}"/>
    <cellStyle name="_gdp2009, varianti 5_Finale 2008 me Nace4" xfId="157" xr:uid="{00000000-0005-0000-0000-00000B000000}"/>
    <cellStyle name="_Per vjetoren nga 3_mujoret" xfId="158" xr:uid="{00000000-0005-0000-0000-00000C000000}"/>
    <cellStyle name="_TAB1" xfId="159" xr:uid="{00000000-0005-0000-0000-00000D000000}"/>
    <cellStyle name="_TAB2" xfId="160" xr:uid="{00000000-0005-0000-0000-00000E000000}"/>
    <cellStyle name="_TAB3" xfId="161" xr:uid="{00000000-0005-0000-0000-00000F000000}"/>
    <cellStyle name="_TAB4" xfId="162" xr:uid="{00000000-0005-0000-0000-000010000000}"/>
    <cellStyle name="_TAB5" xfId="163" xr:uid="{00000000-0005-0000-0000-000011000000}"/>
    <cellStyle name="_VA-cons_TOT" xfId="164" xr:uid="{00000000-0005-0000-0000-000012000000}"/>
    <cellStyle name="_VA-cons_TOT 2" xfId="340" xr:uid="{00000000-0005-0000-0000-000013000000}"/>
    <cellStyle name="_VA-cons_TOT_Finale 2008 me Nace4" xfId="165" xr:uid="{00000000-0005-0000-0000-000014000000}"/>
    <cellStyle name="_VA-cons_TOT_Ledjoni energjia" xfId="166" xr:uid="{00000000-0005-0000-0000-000015000000}"/>
    <cellStyle name="_VA-cons_TOT_Ledjoni energjia 2" xfId="341" xr:uid="{00000000-0005-0000-0000-000016000000}"/>
    <cellStyle name="_VA-cons_TOT_Ledjoni energjia_Finale 2008 me Nace4" xfId="167" xr:uid="{00000000-0005-0000-0000-000017000000}"/>
    <cellStyle name="_Workbook for QGDP(dt.24 Prill, 2008)" xfId="168" xr:uid="{00000000-0005-0000-0000-000018000000}"/>
    <cellStyle name="0mitP" xfId="296" xr:uid="{00000000-0005-0000-0000-000019000000}"/>
    <cellStyle name="0ohneP" xfId="297" xr:uid="{00000000-0005-0000-0000-00001A000000}"/>
    <cellStyle name="10mitP" xfId="298" xr:uid="{00000000-0005-0000-0000-00001B000000}"/>
    <cellStyle name="12mitP" xfId="299" xr:uid="{00000000-0005-0000-0000-00001C000000}"/>
    <cellStyle name="12ohneP" xfId="300" xr:uid="{00000000-0005-0000-0000-00001D000000}"/>
    <cellStyle name="13mitP" xfId="301" xr:uid="{00000000-0005-0000-0000-00001E000000}"/>
    <cellStyle name="1mitP" xfId="302" xr:uid="{00000000-0005-0000-0000-00001F000000}"/>
    <cellStyle name="1ohneP" xfId="303" xr:uid="{00000000-0005-0000-0000-000020000000}"/>
    <cellStyle name="20% - Accent1" xfId="111" builtinId="30" customBuiltin="1"/>
    <cellStyle name="20% - Accent1 2" xfId="169" xr:uid="{00000000-0005-0000-0000-000022000000}"/>
    <cellStyle name="20% - Accent1 2 2" xfId="342" xr:uid="{00000000-0005-0000-0000-000023000000}"/>
    <cellStyle name="20% - Accent2" xfId="115" builtinId="34" customBuiltin="1"/>
    <cellStyle name="20% - Accent2 2" xfId="170" xr:uid="{00000000-0005-0000-0000-000025000000}"/>
    <cellStyle name="20% - Accent2 2 2" xfId="343" xr:uid="{00000000-0005-0000-0000-000026000000}"/>
    <cellStyle name="20% - Accent3" xfId="119" builtinId="38" customBuiltin="1"/>
    <cellStyle name="20% - Accent3 2" xfId="171" xr:uid="{00000000-0005-0000-0000-000028000000}"/>
    <cellStyle name="20% - Accent3 2 2" xfId="344" xr:uid="{00000000-0005-0000-0000-000029000000}"/>
    <cellStyle name="20% - Accent4" xfId="123" builtinId="42" customBuiltin="1"/>
    <cellStyle name="20% - Accent4 2" xfId="172" xr:uid="{00000000-0005-0000-0000-00002B000000}"/>
    <cellStyle name="20% - Accent4 2 2" xfId="345" xr:uid="{00000000-0005-0000-0000-00002C000000}"/>
    <cellStyle name="20% - Accent5" xfId="127" builtinId="46" customBuiltin="1"/>
    <cellStyle name="20% - Accent5 2" xfId="173" xr:uid="{00000000-0005-0000-0000-00002E000000}"/>
    <cellStyle name="20% - Accent5 2 2" xfId="346" xr:uid="{00000000-0005-0000-0000-00002F000000}"/>
    <cellStyle name="20% - Accent6" xfId="131" builtinId="50" customBuiltin="1"/>
    <cellStyle name="20% - Accent6 2" xfId="174" xr:uid="{00000000-0005-0000-0000-000031000000}"/>
    <cellStyle name="20% - Accent6 2 2" xfId="347" xr:uid="{00000000-0005-0000-0000-000032000000}"/>
    <cellStyle name="20% - Akzent1" xfId="304" xr:uid="{00000000-0005-0000-0000-000033000000}"/>
    <cellStyle name="20% - Akzent2" xfId="305" xr:uid="{00000000-0005-0000-0000-000034000000}"/>
    <cellStyle name="20% - Akzent3" xfId="306" xr:uid="{00000000-0005-0000-0000-000035000000}"/>
    <cellStyle name="20% - Akzent4" xfId="307" xr:uid="{00000000-0005-0000-0000-000036000000}"/>
    <cellStyle name="20% - Akzent5" xfId="308" xr:uid="{00000000-0005-0000-0000-000037000000}"/>
    <cellStyle name="20% - Akzent6" xfId="309" xr:uid="{00000000-0005-0000-0000-000038000000}"/>
    <cellStyle name="20% - Dekorfärg1" xfId="348" xr:uid="{00000000-0005-0000-0000-000039000000}"/>
    <cellStyle name="20% - Dekorfärg2" xfId="349" xr:uid="{00000000-0005-0000-0000-00003A000000}"/>
    <cellStyle name="20% - Dekorfärg3" xfId="350" xr:uid="{00000000-0005-0000-0000-00003B000000}"/>
    <cellStyle name="20% - Dekorfärg4" xfId="351" xr:uid="{00000000-0005-0000-0000-00003C000000}"/>
    <cellStyle name="20% - Dekorfärg5" xfId="352" xr:uid="{00000000-0005-0000-0000-00003D000000}"/>
    <cellStyle name="20% - Dekorfärg6" xfId="353" xr:uid="{00000000-0005-0000-0000-00003E000000}"/>
    <cellStyle name="2mitP" xfId="310" xr:uid="{00000000-0005-0000-0000-00003F000000}"/>
    <cellStyle name="2ohneP" xfId="311" xr:uid="{00000000-0005-0000-0000-000040000000}"/>
    <cellStyle name="3mitP" xfId="312" xr:uid="{00000000-0005-0000-0000-000041000000}"/>
    <cellStyle name="3ohneP" xfId="313" xr:uid="{00000000-0005-0000-0000-000042000000}"/>
    <cellStyle name="40% - Accent1" xfId="112" builtinId="31" customBuiltin="1"/>
    <cellStyle name="40% - Accent1 2" xfId="175" xr:uid="{00000000-0005-0000-0000-000044000000}"/>
    <cellStyle name="40% - Accent1 2 2" xfId="354" xr:uid="{00000000-0005-0000-0000-000045000000}"/>
    <cellStyle name="40% - Accent2" xfId="116" builtinId="35" customBuiltin="1"/>
    <cellStyle name="40% - Accent2 2" xfId="176" xr:uid="{00000000-0005-0000-0000-000047000000}"/>
    <cellStyle name="40% - Accent2 2 2" xfId="355" xr:uid="{00000000-0005-0000-0000-000048000000}"/>
    <cellStyle name="40% - Accent3" xfId="120" builtinId="39" customBuiltin="1"/>
    <cellStyle name="40% - Accent3 2" xfId="177" xr:uid="{00000000-0005-0000-0000-00004A000000}"/>
    <cellStyle name="40% - Accent3 2 2" xfId="356" xr:uid="{00000000-0005-0000-0000-00004B000000}"/>
    <cellStyle name="40% - Accent4" xfId="124" builtinId="43" customBuiltin="1"/>
    <cellStyle name="40% - Accent4 2" xfId="178" xr:uid="{00000000-0005-0000-0000-00004D000000}"/>
    <cellStyle name="40% - Accent4 2 2" xfId="357" xr:uid="{00000000-0005-0000-0000-00004E000000}"/>
    <cellStyle name="40% - Accent5" xfId="128" builtinId="47" customBuiltin="1"/>
    <cellStyle name="40% - Accent5 2" xfId="179" xr:uid="{00000000-0005-0000-0000-000050000000}"/>
    <cellStyle name="40% - Accent5 2 2" xfId="358" xr:uid="{00000000-0005-0000-0000-000051000000}"/>
    <cellStyle name="40% - Accent6" xfId="132" builtinId="51" customBuiltin="1"/>
    <cellStyle name="40% - Accent6 2" xfId="180" xr:uid="{00000000-0005-0000-0000-000053000000}"/>
    <cellStyle name="40% - Accent6 2 2" xfId="359" xr:uid="{00000000-0005-0000-0000-000054000000}"/>
    <cellStyle name="40% - Akzent1" xfId="314" xr:uid="{00000000-0005-0000-0000-000055000000}"/>
    <cellStyle name="40% - Akzent2" xfId="315" xr:uid="{00000000-0005-0000-0000-000056000000}"/>
    <cellStyle name="40% - Akzent3" xfId="316" xr:uid="{00000000-0005-0000-0000-000057000000}"/>
    <cellStyle name="40% - Akzent4" xfId="317" xr:uid="{00000000-0005-0000-0000-000058000000}"/>
    <cellStyle name="40% - Akzent5" xfId="318" xr:uid="{00000000-0005-0000-0000-000059000000}"/>
    <cellStyle name="40% - Akzent6" xfId="319" xr:uid="{00000000-0005-0000-0000-00005A000000}"/>
    <cellStyle name="40% - Dekorfärg1" xfId="360" xr:uid="{00000000-0005-0000-0000-00005B000000}"/>
    <cellStyle name="40% - Dekorfärg2" xfId="361" xr:uid="{00000000-0005-0000-0000-00005C000000}"/>
    <cellStyle name="40% - Dekorfärg3" xfId="362" xr:uid="{00000000-0005-0000-0000-00005D000000}"/>
    <cellStyle name="40% - Dekorfärg4" xfId="363" xr:uid="{00000000-0005-0000-0000-00005E000000}"/>
    <cellStyle name="40% - Dekorfärg5" xfId="364" xr:uid="{00000000-0005-0000-0000-00005F000000}"/>
    <cellStyle name="40% - Dekorfärg6" xfId="365" xr:uid="{00000000-0005-0000-0000-000060000000}"/>
    <cellStyle name="4mitP" xfId="320" xr:uid="{00000000-0005-0000-0000-000061000000}"/>
    <cellStyle name="4ohneP" xfId="321" xr:uid="{00000000-0005-0000-0000-000062000000}"/>
    <cellStyle name="60% - Accent1" xfId="113" builtinId="32" customBuiltin="1"/>
    <cellStyle name="60% - Accent1 2" xfId="181" xr:uid="{00000000-0005-0000-0000-000064000000}"/>
    <cellStyle name="60% - Accent2" xfId="117" builtinId="36" customBuiltin="1"/>
    <cellStyle name="60% - Accent2 2" xfId="182" xr:uid="{00000000-0005-0000-0000-000066000000}"/>
    <cellStyle name="60% - Accent3" xfId="121" builtinId="40" customBuiltin="1"/>
    <cellStyle name="60% - Accent3 2" xfId="183" xr:uid="{00000000-0005-0000-0000-000068000000}"/>
    <cellStyle name="60% - Accent4" xfId="125" builtinId="44" customBuiltin="1"/>
    <cellStyle name="60% - Accent4 2" xfId="184" xr:uid="{00000000-0005-0000-0000-00006A000000}"/>
    <cellStyle name="60% - Accent5" xfId="129" builtinId="48" customBuiltin="1"/>
    <cellStyle name="60% - Accent5 2" xfId="185" xr:uid="{00000000-0005-0000-0000-00006C000000}"/>
    <cellStyle name="60% - Accent6" xfId="133" builtinId="52" customBuiltin="1"/>
    <cellStyle name="60% - Accent6 2" xfId="186" xr:uid="{00000000-0005-0000-0000-00006E000000}"/>
    <cellStyle name="60% - Akzent1" xfId="322" xr:uid="{00000000-0005-0000-0000-00006F000000}"/>
    <cellStyle name="60% - Akzent2" xfId="323" xr:uid="{00000000-0005-0000-0000-000070000000}"/>
    <cellStyle name="60% - Akzent3" xfId="324" xr:uid="{00000000-0005-0000-0000-000071000000}"/>
    <cellStyle name="60% - Akzent4" xfId="325" xr:uid="{00000000-0005-0000-0000-000072000000}"/>
    <cellStyle name="60% - Akzent5" xfId="326" xr:uid="{00000000-0005-0000-0000-000073000000}"/>
    <cellStyle name="60% - Akzent6" xfId="327" xr:uid="{00000000-0005-0000-0000-000074000000}"/>
    <cellStyle name="60% - Dekorfärg1" xfId="366" xr:uid="{00000000-0005-0000-0000-000075000000}"/>
    <cellStyle name="60% - Dekorfärg2" xfId="367" xr:uid="{00000000-0005-0000-0000-000076000000}"/>
    <cellStyle name="60% - Dekorfärg3" xfId="368" xr:uid="{00000000-0005-0000-0000-000077000000}"/>
    <cellStyle name="60% - Dekorfärg4" xfId="369" xr:uid="{00000000-0005-0000-0000-000078000000}"/>
    <cellStyle name="60% - Dekorfärg5" xfId="370" xr:uid="{00000000-0005-0000-0000-000079000000}"/>
    <cellStyle name="60% - Dekorfärg6" xfId="371" xr:uid="{00000000-0005-0000-0000-00007A000000}"/>
    <cellStyle name="6mitP" xfId="328" xr:uid="{00000000-0005-0000-0000-00007B000000}"/>
    <cellStyle name="6ohneP" xfId="329" xr:uid="{00000000-0005-0000-0000-00007C000000}"/>
    <cellStyle name="7mitP" xfId="330" xr:uid="{00000000-0005-0000-0000-00007D000000}"/>
    <cellStyle name="9mitP" xfId="331" xr:uid="{00000000-0005-0000-0000-00007E000000}"/>
    <cellStyle name="9ohneP" xfId="332" xr:uid="{00000000-0005-0000-0000-00007F000000}"/>
    <cellStyle name="Accent1" xfId="110" builtinId="29" customBuiltin="1"/>
    <cellStyle name="Accent1 2" xfId="187" xr:uid="{00000000-0005-0000-0000-000081000000}"/>
    <cellStyle name="Accent2" xfId="114" builtinId="33" customBuiltin="1"/>
    <cellStyle name="Accent2 2" xfId="188" xr:uid="{00000000-0005-0000-0000-000083000000}"/>
    <cellStyle name="Accent3" xfId="118" builtinId="37" customBuiltin="1"/>
    <cellStyle name="Accent3 2" xfId="189" xr:uid="{00000000-0005-0000-0000-000085000000}"/>
    <cellStyle name="Accent4" xfId="122" builtinId="41" customBuiltin="1"/>
    <cellStyle name="Accent4 2" xfId="190" xr:uid="{00000000-0005-0000-0000-000087000000}"/>
    <cellStyle name="Accent5" xfId="126" builtinId="45" customBuiltin="1"/>
    <cellStyle name="Accent5 2" xfId="191" xr:uid="{00000000-0005-0000-0000-000089000000}"/>
    <cellStyle name="Accent6" xfId="130" builtinId="49" customBuiltin="1"/>
    <cellStyle name="Accent6 2" xfId="192" xr:uid="{00000000-0005-0000-0000-00008B000000}"/>
    <cellStyle name="Anteckning" xfId="372" xr:uid="{00000000-0005-0000-0000-00008C000000}"/>
    <cellStyle name="Bad" xfId="100" builtinId="27" customBuiltin="1"/>
    <cellStyle name="Bad 2" xfId="193" xr:uid="{00000000-0005-0000-0000-00008E000000}"/>
    <cellStyle name="Beräkning" xfId="373" xr:uid="{00000000-0005-0000-0000-00008F000000}"/>
    <cellStyle name="Bra" xfId="374" xr:uid="{00000000-0005-0000-0000-000090000000}"/>
    <cellStyle name="Calculation" xfId="104" builtinId="22" customBuiltin="1"/>
    <cellStyle name="Calculation 2" xfId="194" xr:uid="{00000000-0005-0000-0000-000092000000}"/>
    <cellStyle name="Check Cell" xfId="106" builtinId="23" customBuiltin="1"/>
    <cellStyle name="Check Cell 2" xfId="195" xr:uid="{00000000-0005-0000-0000-000094000000}"/>
    <cellStyle name="Comma" xfId="1" builtinId="3"/>
    <cellStyle name="Comma [0] 2" xfId="375" xr:uid="{00000000-0005-0000-0000-000096000000}"/>
    <cellStyle name="Comma 10" xfId="376" xr:uid="{00000000-0005-0000-0000-000097000000}"/>
    <cellStyle name="Comma 11" xfId="377" xr:uid="{00000000-0005-0000-0000-000098000000}"/>
    <cellStyle name="Comma 12" xfId="378" xr:uid="{00000000-0005-0000-0000-000099000000}"/>
    <cellStyle name="Comma 13" xfId="379" xr:uid="{00000000-0005-0000-0000-00009A000000}"/>
    <cellStyle name="Comma 14" xfId="380" xr:uid="{00000000-0005-0000-0000-00009B000000}"/>
    <cellStyle name="Comma 15" xfId="381" xr:uid="{00000000-0005-0000-0000-00009C000000}"/>
    <cellStyle name="Comma 16" xfId="382" xr:uid="{00000000-0005-0000-0000-00009D000000}"/>
    <cellStyle name="Comma 17" xfId="196" xr:uid="{00000000-0005-0000-0000-00009E000000}"/>
    <cellStyle name="Comma 18" xfId="242" xr:uid="{00000000-0005-0000-0000-00009F000000}"/>
    <cellStyle name="Comma 19" xfId="24" xr:uid="{00000000-0005-0000-0000-0000A0000000}"/>
    <cellStyle name="Comma 2" xfId="6" xr:uid="{00000000-0005-0000-0000-0000A1000000}"/>
    <cellStyle name="Comma 2 2" xfId="25" xr:uid="{00000000-0005-0000-0000-0000A2000000}"/>
    <cellStyle name="Comma 2 2 2" xfId="136" xr:uid="{00000000-0005-0000-0000-0000A3000000}"/>
    <cellStyle name="Comma 2 2 3" xfId="197" xr:uid="{00000000-0005-0000-0000-0000A4000000}"/>
    <cellStyle name="Comma 2 3" xfId="23" xr:uid="{00000000-0005-0000-0000-0000A5000000}"/>
    <cellStyle name="Comma 2 4" xfId="92" xr:uid="{00000000-0005-0000-0000-0000A6000000}"/>
    <cellStyle name="Comma 2 4 2" xfId="383" xr:uid="{00000000-0005-0000-0000-0000A7000000}"/>
    <cellStyle name="Comma 2 5" xfId="449" xr:uid="{00000000-0005-0000-0000-0000A8000000}"/>
    <cellStyle name="Comma 2 6" xfId="474" xr:uid="{00000000-0005-0000-0000-0000A9000000}"/>
    <cellStyle name="Comma 20" xfId="26" xr:uid="{00000000-0005-0000-0000-0000AA000000}"/>
    <cellStyle name="Comma 21" xfId="27" xr:uid="{00000000-0005-0000-0000-0000AB000000}"/>
    <cellStyle name="Comma 22" xfId="435" xr:uid="{00000000-0005-0000-0000-0000AC000000}"/>
    <cellStyle name="Comma 23" xfId="437" xr:uid="{00000000-0005-0000-0000-0000AD000000}"/>
    <cellStyle name="Comma 24" xfId="439" xr:uid="{00000000-0005-0000-0000-0000AE000000}"/>
    <cellStyle name="Comma 25" xfId="440" xr:uid="{00000000-0005-0000-0000-0000AF000000}"/>
    <cellStyle name="Comma 26" xfId="448" xr:uid="{00000000-0005-0000-0000-0000B0000000}"/>
    <cellStyle name="Comma 27" xfId="450" xr:uid="{00000000-0005-0000-0000-0000B1000000}"/>
    <cellStyle name="Comma 28" xfId="447" xr:uid="{00000000-0005-0000-0000-0000B2000000}"/>
    <cellStyle name="Comma 29" xfId="451" xr:uid="{00000000-0005-0000-0000-0000B3000000}"/>
    <cellStyle name="Comma 3" xfId="20" xr:uid="{00000000-0005-0000-0000-0000B4000000}"/>
    <cellStyle name="Comma 3 2" xfId="93" xr:uid="{00000000-0005-0000-0000-0000B5000000}"/>
    <cellStyle name="Comma 3 2 2" xfId="199" xr:uid="{00000000-0005-0000-0000-0000B6000000}"/>
    <cellStyle name="Comma 3 3" xfId="200" xr:uid="{00000000-0005-0000-0000-0000B7000000}"/>
    <cellStyle name="Comma 3 3 2" xfId="201" xr:uid="{00000000-0005-0000-0000-0000B8000000}"/>
    <cellStyle name="Comma 3 4" xfId="202" xr:uid="{00000000-0005-0000-0000-0000B9000000}"/>
    <cellStyle name="Comma 3 5" xfId="198" xr:uid="{00000000-0005-0000-0000-0000BA000000}"/>
    <cellStyle name="Comma 30" xfId="446" xr:uid="{00000000-0005-0000-0000-0000BB000000}"/>
    <cellStyle name="Comma 31" xfId="452" xr:uid="{00000000-0005-0000-0000-0000BC000000}"/>
    <cellStyle name="Comma 32" xfId="445" xr:uid="{00000000-0005-0000-0000-0000BD000000}"/>
    <cellStyle name="Comma 33" xfId="453" xr:uid="{00000000-0005-0000-0000-0000BE000000}"/>
    <cellStyle name="Comma 34" xfId="465" xr:uid="{00000000-0005-0000-0000-0000BF000000}"/>
    <cellStyle name="Comma 35" xfId="464" xr:uid="{00000000-0005-0000-0000-0000C0000000}"/>
    <cellStyle name="Comma 36" xfId="477" xr:uid="{00000000-0005-0000-0000-0000C1000000}"/>
    <cellStyle name="Comma 37" xfId="478" xr:uid="{00000000-0005-0000-0000-0000C2000000}"/>
    <cellStyle name="Comma 38" xfId="480" xr:uid="{00000000-0005-0000-0000-0000C3000000}"/>
    <cellStyle name="Comma 39" xfId="481" xr:uid="{00000000-0005-0000-0000-0000C4000000}"/>
    <cellStyle name="Comma 4" xfId="28" xr:uid="{00000000-0005-0000-0000-0000C5000000}"/>
    <cellStyle name="Comma 4 2" xfId="137" xr:uid="{00000000-0005-0000-0000-0000C6000000}"/>
    <cellStyle name="Comma 4 3" xfId="203" xr:uid="{00000000-0005-0000-0000-0000C7000000}"/>
    <cellStyle name="Comma 4 4" xfId="485" xr:uid="{00000000-0005-0000-0000-0000C8000000}"/>
    <cellStyle name="Comma 5" xfId="29" xr:uid="{00000000-0005-0000-0000-0000C9000000}"/>
    <cellStyle name="Comma 5 2" xfId="138" xr:uid="{00000000-0005-0000-0000-0000CA000000}"/>
    <cellStyle name="Comma 5 2 2" xfId="205" xr:uid="{00000000-0005-0000-0000-0000CB000000}"/>
    <cellStyle name="Comma 5 3" xfId="206" xr:uid="{00000000-0005-0000-0000-0000CC000000}"/>
    <cellStyle name="Comma 5 4" xfId="204" xr:uid="{00000000-0005-0000-0000-0000CD000000}"/>
    <cellStyle name="Comma 6" xfId="30" xr:uid="{00000000-0005-0000-0000-0000CE000000}"/>
    <cellStyle name="Comma 6 2" xfId="139" xr:uid="{00000000-0005-0000-0000-0000CF000000}"/>
    <cellStyle name="Comma 6 2 2" xfId="384" xr:uid="{00000000-0005-0000-0000-0000D0000000}"/>
    <cellStyle name="Comma 6 3" xfId="207" xr:uid="{00000000-0005-0000-0000-0000D1000000}"/>
    <cellStyle name="Comma 68" xfId="385" xr:uid="{00000000-0005-0000-0000-0000D2000000}"/>
    <cellStyle name="Comma 7" xfId="31" xr:uid="{00000000-0005-0000-0000-0000D3000000}"/>
    <cellStyle name="Comma 7 2" xfId="135" xr:uid="{00000000-0005-0000-0000-0000D4000000}"/>
    <cellStyle name="Comma 7 2 2" xfId="209" xr:uid="{00000000-0005-0000-0000-0000D5000000}"/>
    <cellStyle name="Comma 7 3" xfId="208" xr:uid="{00000000-0005-0000-0000-0000D6000000}"/>
    <cellStyle name="Comma 8" xfId="32" xr:uid="{00000000-0005-0000-0000-0000D7000000}"/>
    <cellStyle name="Comma 8 2" xfId="210" xr:uid="{00000000-0005-0000-0000-0000D8000000}"/>
    <cellStyle name="Comma 9" xfId="386" xr:uid="{00000000-0005-0000-0000-0000D9000000}"/>
    <cellStyle name="Comma0" xfId="211" xr:uid="{00000000-0005-0000-0000-0000DA000000}"/>
    <cellStyle name="Currency 2" xfId="387" xr:uid="{00000000-0005-0000-0000-0000DB000000}"/>
    <cellStyle name="Currency0" xfId="212" xr:uid="{00000000-0005-0000-0000-0000DC000000}"/>
    <cellStyle name="Dålig" xfId="388" xr:uid="{00000000-0005-0000-0000-0000DD000000}"/>
    <cellStyle name="Date" xfId="213" xr:uid="{00000000-0005-0000-0000-0000DE000000}"/>
    <cellStyle name="Datum" xfId="389" xr:uid="{00000000-0005-0000-0000-0000DF000000}"/>
    <cellStyle name="Explanatory Text" xfId="108" builtinId="53" customBuiltin="1"/>
    <cellStyle name="Explanatory Text 2" xfId="214" xr:uid="{00000000-0005-0000-0000-0000E1000000}"/>
    <cellStyle name="Färg1" xfId="390" xr:uid="{00000000-0005-0000-0000-0000E2000000}"/>
    <cellStyle name="Färg2" xfId="391" xr:uid="{00000000-0005-0000-0000-0000E3000000}"/>
    <cellStyle name="Färg3" xfId="392" xr:uid="{00000000-0005-0000-0000-0000E4000000}"/>
    <cellStyle name="Färg4" xfId="393" xr:uid="{00000000-0005-0000-0000-0000E5000000}"/>
    <cellStyle name="Färg5" xfId="394" xr:uid="{00000000-0005-0000-0000-0000E6000000}"/>
    <cellStyle name="Färg6" xfId="395" xr:uid="{00000000-0005-0000-0000-0000E7000000}"/>
    <cellStyle name="Finanční0" xfId="396" xr:uid="{00000000-0005-0000-0000-0000E8000000}"/>
    <cellStyle name="Fixed" xfId="215" xr:uid="{00000000-0005-0000-0000-0000E9000000}"/>
    <cellStyle name="Förklarande text" xfId="397" xr:uid="{00000000-0005-0000-0000-0000EA000000}"/>
    <cellStyle name="Fuss" xfId="333" xr:uid="{00000000-0005-0000-0000-0000EB000000}"/>
    <cellStyle name="Good" xfId="99" builtinId="26" customBuiltin="1"/>
    <cellStyle name="Good 2" xfId="216" xr:uid="{00000000-0005-0000-0000-0000ED000000}"/>
    <cellStyle name="Heading 1" xfId="95" builtinId="16" customBuiltin="1"/>
    <cellStyle name="Heading 1 2" xfId="217" xr:uid="{00000000-0005-0000-0000-0000EF000000}"/>
    <cellStyle name="Heading 2" xfId="96" builtinId="17" customBuiltin="1"/>
    <cellStyle name="Heading 2 2" xfId="218" xr:uid="{00000000-0005-0000-0000-0000F1000000}"/>
    <cellStyle name="Heading 3" xfId="97" builtinId="18" customBuiltin="1"/>
    <cellStyle name="Heading 3 2" xfId="219" xr:uid="{00000000-0005-0000-0000-0000F3000000}"/>
    <cellStyle name="Heading 4" xfId="98" builtinId="19" customBuiltin="1"/>
    <cellStyle name="Heading 4 2" xfId="220" xr:uid="{00000000-0005-0000-0000-0000F5000000}"/>
    <cellStyle name="Hyperlink 2" xfId="33" xr:uid="{00000000-0005-0000-0000-0000F6000000}"/>
    <cellStyle name="Hyperlink 2 2" xfId="34" xr:uid="{00000000-0005-0000-0000-0000F7000000}"/>
    <cellStyle name="Hyperlink 2 3" xfId="221" xr:uid="{00000000-0005-0000-0000-0000F8000000}"/>
    <cellStyle name="Hyperlink 2 4" xfId="475" xr:uid="{00000000-0005-0000-0000-0000F9000000}"/>
    <cellStyle name="Hyperlink 2 5" xfId="483" xr:uid="{00000000-0005-0000-0000-0000FA000000}"/>
    <cellStyle name="Hyperlink 3" xfId="398" xr:uid="{00000000-0005-0000-0000-0000FB000000}"/>
    <cellStyle name="Iau?iue_?ac?.oaa.90-92" xfId="222" xr:uid="{00000000-0005-0000-0000-0000FC000000}"/>
    <cellStyle name="Îáû÷íûé_93ãîä (2)" xfId="223" xr:uid="{00000000-0005-0000-0000-0000FD000000}"/>
    <cellStyle name="Indata" xfId="399" xr:uid="{00000000-0005-0000-0000-0000FE000000}"/>
    <cellStyle name="Input" xfId="102" builtinId="20" customBuiltin="1"/>
    <cellStyle name="Input 2" xfId="224" xr:uid="{00000000-0005-0000-0000-000000010000}"/>
    <cellStyle name="Kontrollcell" xfId="400" xr:uid="{00000000-0005-0000-0000-000001010000}"/>
    <cellStyle name="Länkad cell" xfId="401" xr:uid="{00000000-0005-0000-0000-000002010000}"/>
    <cellStyle name="Linked Cell" xfId="105" builtinId="24" customBuiltin="1"/>
    <cellStyle name="Linked Cell 2" xfId="225" xr:uid="{00000000-0005-0000-0000-000004010000}"/>
    <cellStyle name="m49048872" xfId="226" xr:uid="{00000000-0005-0000-0000-000005010000}"/>
    <cellStyle name="Měna0" xfId="402" xr:uid="{00000000-0005-0000-0000-000006010000}"/>
    <cellStyle name="mitP" xfId="334" xr:uid="{00000000-0005-0000-0000-000007010000}"/>
    <cellStyle name="Neutral" xfId="101" builtinId="28" customBuiltin="1"/>
    <cellStyle name="Neutral 2" xfId="227" xr:uid="{00000000-0005-0000-0000-000009010000}"/>
    <cellStyle name="Normal" xfId="0" builtinId="0"/>
    <cellStyle name="Normal 10" xfId="228" xr:uid="{00000000-0005-0000-0000-00000B010000}"/>
    <cellStyle name="Normal 11" xfId="229" xr:uid="{00000000-0005-0000-0000-00000C010000}"/>
    <cellStyle name="Normal 12" xfId="230" xr:uid="{00000000-0005-0000-0000-00000D010000}"/>
    <cellStyle name="Normal 13" xfId="146" xr:uid="{00000000-0005-0000-0000-00000E010000}"/>
    <cellStyle name="Normal 13 2" xfId="231" xr:uid="{00000000-0005-0000-0000-00000F010000}"/>
    <cellStyle name="Normal 14" xfId="147" xr:uid="{00000000-0005-0000-0000-000010010000}"/>
    <cellStyle name="Normal 15" xfId="232" xr:uid="{00000000-0005-0000-0000-000011010000}"/>
    <cellStyle name="Normal 16" xfId="295" xr:uid="{00000000-0005-0000-0000-000012010000}"/>
    <cellStyle name="Normal 17" xfId="403" xr:uid="{00000000-0005-0000-0000-000013010000}"/>
    <cellStyle name="Normal 18" xfId="233" xr:uid="{00000000-0005-0000-0000-000014010000}"/>
    <cellStyle name="Normal 18 2" xfId="404" xr:uid="{00000000-0005-0000-0000-000015010000}"/>
    <cellStyle name="Normal 19" xfId="405" xr:uid="{00000000-0005-0000-0000-000016010000}"/>
    <cellStyle name="Normal 2" xfId="5" xr:uid="{00000000-0005-0000-0000-000017010000}"/>
    <cellStyle name="Normal 2 13" xfId="8" xr:uid="{00000000-0005-0000-0000-000018010000}"/>
    <cellStyle name="Normal 2 14" xfId="9" xr:uid="{00000000-0005-0000-0000-000019010000}"/>
    <cellStyle name="Normal 2 17" xfId="10" xr:uid="{00000000-0005-0000-0000-00001A010000}"/>
    <cellStyle name="Normal 2 18" xfId="11" xr:uid="{00000000-0005-0000-0000-00001B010000}"/>
    <cellStyle name="Normal 2 19" xfId="12" xr:uid="{00000000-0005-0000-0000-00001C010000}"/>
    <cellStyle name="Normal 2 2" xfId="22" xr:uid="{00000000-0005-0000-0000-00001D010000}"/>
    <cellStyle name="Normal 2 2 2" xfId="89" xr:uid="{00000000-0005-0000-0000-00001E010000}"/>
    <cellStyle name="Normal 2 2 2 2" xfId="234" xr:uid="{00000000-0005-0000-0000-00001F010000}"/>
    <cellStyle name="Normal 2 2 3" xfId="468" xr:uid="{00000000-0005-0000-0000-000020010000}"/>
    <cellStyle name="Normal 2 2 4" xfId="466" xr:uid="{00000000-0005-0000-0000-000021010000}"/>
    <cellStyle name="Normal 2 20" xfId="13" xr:uid="{00000000-0005-0000-0000-000022010000}"/>
    <cellStyle name="Normal 2 21" xfId="15" xr:uid="{00000000-0005-0000-0000-000023010000}"/>
    <cellStyle name="Normal 2 22" xfId="16" xr:uid="{00000000-0005-0000-0000-000024010000}"/>
    <cellStyle name="Normal 2 23" xfId="17" xr:uid="{00000000-0005-0000-0000-000025010000}"/>
    <cellStyle name="Normal 2 24" xfId="18" xr:uid="{00000000-0005-0000-0000-000026010000}"/>
    <cellStyle name="Normal 2 3" xfId="406" xr:uid="{00000000-0005-0000-0000-000027010000}"/>
    <cellStyle name="Normal 2 3 2" xfId="407" xr:uid="{00000000-0005-0000-0000-000028010000}"/>
    <cellStyle name="Normal 2 3 3" xfId="473" xr:uid="{00000000-0005-0000-0000-000029010000}"/>
    <cellStyle name="Normal 2 36" xfId="19" xr:uid="{00000000-0005-0000-0000-00002A010000}"/>
    <cellStyle name="Normal 2 37" xfId="21" xr:uid="{00000000-0005-0000-0000-00002B010000}"/>
    <cellStyle name="Normal 2 4" xfId="467" xr:uid="{00000000-0005-0000-0000-00002C010000}"/>
    <cellStyle name="Normal 2 8" xfId="408" xr:uid="{00000000-0005-0000-0000-00002D010000}"/>
    <cellStyle name="Normal 2_2009_2010_2011_GDPweights questionnaire (2)" xfId="409" xr:uid="{00000000-0005-0000-0000-00002E010000}"/>
    <cellStyle name="Normal 20" xfId="418" xr:uid="{00000000-0005-0000-0000-00002F010000}"/>
    <cellStyle name="Normal 21" xfId="433" xr:uid="{00000000-0005-0000-0000-000030010000}"/>
    <cellStyle name="Normal 22" xfId="434" xr:uid="{00000000-0005-0000-0000-000031010000}"/>
    <cellStyle name="Normal 23" xfId="436" xr:uid="{00000000-0005-0000-0000-000032010000}"/>
    <cellStyle name="Normal 24" xfId="438" xr:uid="{00000000-0005-0000-0000-000033010000}"/>
    <cellStyle name="Normal 25" xfId="441" xr:uid="{00000000-0005-0000-0000-000034010000}"/>
    <cellStyle name="Normal 25 2" xfId="461" xr:uid="{00000000-0005-0000-0000-000035010000}"/>
    <cellStyle name="Normal 26" xfId="442" xr:uid="{00000000-0005-0000-0000-000036010000}"/>
    <cellStyle name="Normal 26 2" xfId="462" xr:uid="{00000000-0005-0000-0000-000037010000}"/>
    <cellStyle name="Normal 27" xfId="443" xr:uid="{00000000-0005-0000-0000-000038010000}"/>
    <cellStyle name="Normal 27 2" xfId="463" xr:uid="{00000000-0005-0000-0000-000039010000}"/>
    <cellStyle name="Normal 28" xfId="444" xr:uid="{00000000-0005-0000-0000-00003A010000}"/>
    <cellStyle name="Normal 29" xfId="454" xr:uid="{00000000-0005-0000-0000-00003B010000}"/>
    <cellStyle name="Normal 3" xfId="4" xr:uid="{00000000-0005-0000-0000-00003C010000}"/>
    <cellStyle name="Normal 3 2" xfId="91" xr:uid="{00000000-0005-0000-0000-00003D010000}"/>
    <cellStyle name="Normal 3 2 2" xfId="235" xr:uid="{00000000-0005-0000-0000-00003E010000}"/>
    <cellStyle name="Normal 3 2 3" xfId="476" xr:uid="{00000000-0005-0000-0000-00003F010000}"/>
    <cellStyle name="Normal 3 3" xfId="140" xr:uid="{00000000-0005-0000-0000-000040010000}"/>
    <cellStyle name="Normal 3 4" xfId="470" xr:uid="{00000000-0005-0000-0000-000041010000}"/>
    <cellStyle name="Normal 30" xfId="455" xr:uid="{00000000-0005-0000-0000-000042010000}"/>
    <cellStyle name="Normal 31" xfId="456" xr:uid="{00000000-0005-0000-0000-000043010000}"/>
    <cellStyle name="Normal 32" xfId="457" xr:uid="{00000000-0005-0000-0000-000044010000}"/>
    <cellStyle name="Normal 33" xfId="458" xr:uid="{00000000-0005-0000-0000-000045010000}"/>
    <cellStyle name="Normal 34" xfId="459" xr:uid="{00000000-0005-0000-0000-000046010000}"/>
    <cellStyle name="Normal 35" xfId="460" xr:uid="{00000000-0005-0000-0000-000047010000}"/>
    <cellStyle name="Normal 4" xfId="3" xr:uid="{00000000-0005-0000-0000-000048010000}"/>
    <cellStyle name="Normal 4 10" xfId="36" xr:uid="{00000000-0005-0000-0000-000049010000}"/>
    <cellStyle name="Normal 4 11" xfId="37" xr:uid="{00000000-0005-0000-0000-00004A010000}"/>
    <cellStyle name="Normal 4 12" xfId="38" xr:uid="{00000000-0005-0000-0000-00004B010000}"/>
    <cellStyle name="Normal 4 13" xfId="39" xr:uid="{00000000-0005-0000-0000-00004C010000}"/>
    <cellStyle name="Normal 4 14" xfId="40" xr:uid="{00000000-0005-0000-0000-00004D010000}"/>
    <cellStyle name="Normal 4 15" xfId="41" xr:uid="{00000000-0005-0000-0000-00004E010000}"/>
    <cellStyle name="Normal 4 16" xfId="42" xr:uid="{00000000-0005-0000-0000-00004F010000}"/>
    <cellStyle name="Normal 4 17" xfId="43" xr:uid="{00000000-0005-0000-0000-000050010000}"/>
    <cellStyle name="Normal 4 18" xfId="44" xr:uid="{00000000-0005-0000-0000-000051010000}"/>
    <cellStyle name="Normal 4 19" xfId="45" xr:uid="{00000000-0005-0000-0000-000052010000}"/>
    <cellStyle name="Normal 4 2" xfId="46" xr:uid="{00000000-0005-0000-0000-000053010000}"/>
    <cellStyle name="Normal 4 2 2" xfId="236" xr:uid="{00000000-0005-0000-0000-000054010000}"/>
    <cellStyle name="Normal 4 20" xfId="47" xr:uid="{00000000-0005-0000-0000-000055010000}"/>
    <cellStyle name="Normal 4 21" xfId="48" xr:uid="{00000000-0005-0000-0000-000056010000}"/>
    <cellStyle name="Normal 4 22" xfId="49" xr:uid="{00000000-0005-0000-0000-000057010000}"/>
    <cellStyle name="Normal 4 23" xfId="50" xr:uid="{00000000-0005-0000-0000-000058010000}"/>
    <cellStyle name="Normal 4 24" xfId="51" xr:uid="{00000000-0005-0000-0000-000059010000}"/>
    <cellStyle name="Normal 4 25" xfId="52" xr:uid="{00000000-0005-0000-0000-00005A010000}"/>
    <cellStyle name="Normal 4 26" xfId="53" xr:uid="{00000000-0005-0000-0000-00005B010000}"/>
    <cellStyle name="Normal 4 27" xfId="35" xr:uid="{00000000-0005-0000-0000-00005C010000}"/>
    <cellStyle name="Normal 4 28" xfId="90" xr:uid="{00000000-0005-0000-0000-00005D010000}"/>
    <cellStyle name="Normal 4 29" xfId="141" xr:uid="{00000000-0005-0000-0000-00005E010000}"/>
    <cellStyle name="Normal 4 3" xfId="54" xr:uid="{00000000-0005-0000-0000-00005F010000}"/>
    <cellStyle name="Normal 4 30" xfId="471" xr:uid="{00000000-0005-0000-0000-000060010000}"/>
    <cellStyle name="Normal 4 4" xfId="55" xr:uid="{00000000-0005-0000-0000-000061010000}"/>
    <cellStyle name="Normal 4 5" xfId="56" xr:uid="{00000000-0005-0000-0000-000062010000}"/>
    <cellStyle name="Normal 4 6" xfId="57" xr:uid="{00000000-0005-0000-0000-000063010000}"/>
    <cellStyle name="Normal 4 7" xfId="58" xr:uid="{00000000-0005-0000-0000-000064010000}"/>
    <cellStyle name="Normal 4 8" xfId="59" xr:uid="{00000000-0005-0000-0000-000065010000}"/>
    <cellStyle name="Normal 4 9" xfId="60" xr:uid="{00000000-0005-0000-0000-000066010000}"/>
    <cellStyle name="Normal 5" xfId="61" xr:uid="{00000000-0005-0000-0000-000067010000}"/>
    <cellStyle name="Normal 5 2" xfId="134" xr:uid="{00000000-0005-0000-0000-000068010000}"/>
    <cellStyle name="Normal 5 2 2" xfId="238" xr:uid="{00000000-0005-0000-0000-000069010000}"/>
    <cellStyle name="Normal 5 3" xfId="239" xr:uid="{00000000-0005-0000-0000-00006A010000}"/>
    <cellStyle name="Normal 5 4" xfId="237" xr:uid="{00000000-0005-0000-0000-00006B010000}"/>
    <cellStyle name="Normal 5 5" xfId="472" xr:uid="{00000000-0005-0000-0000-00006C010000}"/>
    <cellStyle name="Normal 5 6" xfId="484" xr:uid="{00000000-0005-0000-0000-00006D010000}"/>
    <cellStyle name="Normal 6" xfId="62" xr:uid="{00000000-0005-0000-0000-00006E010000}"/>
    <cellStyle name="Normal 6 2" xfId="241" xr:uid="{00000000-0005-0000-0000-00006F010000}"/>
    <cellStyle name="Normal 6 3" xfId="410" xr:uid="{00000000-0005-0000-0000-000070010000}"/>
    <cellStyle name="Normal 6 4" xfId="240" xr:uid="{00000000-0005-0000-0000-000071010000}"/>
    <cellStyle name="Normal 7" xfId="2" xr:uid="{00000000-0005-0000-0000-000072010000}"/>
    <cellStyle name="Normal 7 2" xfId="142" xr:uid="{00000000-0005-0000-0000-000073010000}"/>
    <cellStyle name="Normal 7 2 2" xfId="411" xr:uid="{00000000-0005-0000-0000-000074010000}"/>
    <cellStyle name="Normal 8" xfId="143" xr:uid="{00000000-0005-0000-0000-000075010000}"/>
    <cellStyle name="Normal 8 2" xfId="14" xr:uid="{00000000-0005-0000-0000-000076010000}"/>
    <cellStyle name="Normal 8 3" xfId="243" xr:uid="{00000000-0005-0000-0000-000077010000}"/>
    <cellStyle name="Normal 9" xfId="244" xr:uid="{00000000-0005-0000-0000-000078010000}"/>
    <cellStyle name="Normal 9 2" xfId="245" xr:uid="{00000000-0005-0000-0000-000079010000}"/>
    <cellStyle name="Normál_Felhasznalas_tabla_1999" xfId="246" xr:uid="{00000000-0005-0000-0000-00007A010000}"/>
    <cellStyle name="normální 2" xfId="412" xr:uid="{00000000-0005-0000-0000-00007B010000}"/>
    <cellStyle name="normální_SO1_03d" xfId="413" xr:uid="{00000000-0005-0000-0000-00007C010000}"/>
    <cellStyle name="Note 2" xfId="144" xr:uid="{00000000-0005-0000-0000-00007D010000}"/>
    <cellStyle name="Note 2 2" xfId="414" xr:uid="{00000000-0005-0000-0000-00007E010000}"/>
    <cellStyle name="Note 2 3" xfId="247" xr:uid="{00000000-0005-0000-0000-00007F010000}"/>
    <cellStyle name="Note 3" xfId="145" xr:uid="{00000000-0005-0000-0000-000080010000}"/>
    <cellStyle name="Note 3 2" xfId="415" xr:uid="{00000000-0005-0000-0000-000081010000}"/>
    <cellStyle name="ohneP" xfId="335" xr:uid="{00000000-0005-0000-0000-000082010000}"/>
    <cellStyle name="Ouny?e [0]_Eeno1" xfId="248" xr:uid="{00000000-0005-0000-0000-000083010000}"/>
    <cellStyle name="Ouny?e_Eeno1" xfId="249" xr:uid="{00000000-0005-0000-0000-000084010000}"/>
    <cellStyle name="Òûñÿ÷è_Sheet1" xfId="250" xr:uid="{00000000-0005-0000-0000-000085010000}"/>
    <cellStyle name="Output" xfId="103" builtinId="21" customBuiltin="1"/>
    <cellStyle name="Output 2" xfId="251" xr:uid="{00000000-0005-0000-0000-000087010000}"/>
    <cellStyle name="Output Amounts" xfId="416" xr:uid="{00000000-0005-0000-0000-000088010000}"/>
    <cellStyle name="Output Line Items" xfId="417" xr:uid="{00000000-0005-0000-0000-000089010000}"/>
    <cellStyle name="Percent 2" xfId="63" xr:uid="{00000000-0005-0000-0000-00008A010000}"/>
    <cellStyle name="Percent 2 10" xfId="64" xr:uid="{00000000-0005-0000-0000-00008B010000}"/>
    <cellStyle name="Percent 2 11" xfId="65" xr:uid="{00000000-0005-0000-0000-00008C010000}"/>
    <cellStyle name="Percent 2 12" xfId="66" xr:uid="{00000000-0005-0000-0000-00008D010000}"/>
    <cellStyle name="Percent 2 13" xfId="67" xr:uid="{00000000-0005-0000-0000-00008E010000}"/>
    <cellStyle name="Percent 2 14" xfId="68" xr:uid="{00000000-0005-0000-0000-00008F010000}"/>
    <cellStyle name="Percent 2 15" xfId="69" xr:uid="{00000000-0005-0000-0000-000090010000}"/>
    <cellStyle name="Percent 2 16" xfId="70" xr:uid="{00000000-0005-0000-0000-000091010000}"/>
    <cellStyle name="Percent 2 17" xfId="71" xr:uid="{00000000-0005-0000-0000-000092010000}"/>
    <cellStyle name="Percent 2 18" xfId="72" xr:uid="{00000000-0005-0000-0000-000093010000}"/>
    <cellStyle name="Percent 2 19" xfId="73" xr:uid="{00000000-0005-0000-0000-000094010000}"/>
    <cellStyle name="Percent 2 2" xfId="74" xr:uid="{00000000-0005-0000-0000-000095010000}"/>
    <cellStyle name="Percent 2 20" xfId="75" xr:uid="{00000000-0005-0000-0000-000096010000}"/>
    <cellStyle name="Percent 2 21" xfId="76" xr:uid="{00000000-0005-0000-0000-000097010000}"/>
    <cellStyle name="Percent 2 22" xfId="77" xr:uid="{00000000-0005-0000-0000-000098010000}"/>
    <cellStyle name="Percent 2 23" xfId="78" xr:uid="{00000000-0005-0000-0000-000099010000}"/>
    <cellStyle name="Percent 2 24" xfId="79" xr:uid="{00000000-0005-0000-0000-00009A010000}"/>
    <cellStyle name="Percent 2 25" xfId="80" xr:uid="{00000000-0005-0000-0000-00009B010000}"/>
    <cellStyle name="Percent 2 26" xfId="81" xr:uid="{00000000-0005-0000-0000-00009C010000}"/>
    <cellStyle name="Percent 2 27" xfId="482" xr:uid="{00000000-0005-0000-0000-00009D010000}"/>
    <cellStyle name="Percent 2 3" xfId="82" xr:uid="{00000000-0005-0000-0000-00009E010000}"/>
    <cellStyle name="Percent 2 4" xfId="83" xr:uid="{00000000-0005-0000-0000-00009F010000}"/>
    <cellStyle name="Percent 2 5" xfId="84" xr:uid="{00000000-0005-0000-0000-0000A0010000}"/>
    <cellStyle name="Percent 2 6" xfId="85" xr:uid="{00000000-0005-0000-0000-0000A1010000}"/>
    <cellStyle name="Percent 2 7" xfId="86" xr:uid="{00000000-0005-0000-0000-0000A2010000}"/>
    <cellStyle name="Percent 2 8" xfId="87" xr:uid="{00000000-0005-0000-0000-0000A3010000}"/>
    <cellStyle name="Percent 2 9" xfId="88" xr:uid="{00000000-0005-0000-0000-0000A4010000}"/>
    <cellStyle name="Percent 3" xfId="7" xr:uid="{00000000-0005-0000-0000-0000A5010000}"/>
    <cellStyle name="Percent 3 2" xfId="419" xr:uid="{00000000-0005-0000-0000-0000A6010000}"/>
    <cellStyle name="Percent 4" xfId="420" xr:uid="{00000000-0005-0000-0000-0000A7010000}"/>
    <cellStyle name="Percent 4 2" xfId="486" xr:uid="{00000000-0005-0000-0000-0000A8010000}"/>
    <cellStyle name="Percent 5" xfId="479" xr:uid="{00000000-0005-0000-0000-0000A9010000}"/>
    <cellStyle name="Pevný" xfId="421" xr:uid="{00000000-0005-0000-0000-0000AA010000}"/>
    <cellStyle name="Rubrik" xfId="422" xr:uid="{00000000-0005-0000-0000-0000AB010000}"/>
    <cellStyle name="Rubrik 1" xfId="423" xr:uid="{00000000-0005-0000-0000-0000AC010000}"/>
    <cellStyle name="Rubrik 2" xfId="424" xr:uid="{00000000-0005-0000-0000-0000AD010000}"/>
    <cellStyle name="Rubrik 3" xfId="425" xr:uid="{00000000-0005-0000-0000-0000AE010000}"/>
    <cellStyle name="Rubrik 4" xfId="426" xr:uid="{00000000-0005-0000-0000-0000AF010000}"/>
    <cellStyle name="s24" xfId="253" xr:uid="{00000000-0005-0000-0000-0000B0010000}"/>
    <cellStyle name="s30" xfId="254" xr:uid="{00000000-0005-0000-0000-0000B1010000}"/>
    <cellStyle name="s32" xfId="255" xr:uid="{00000000-0005-0000-0000-0000B2010000}"/>
    <cellStyle name="s33" xfId="256" xr:uid="{00000000-0005-0000-0000-0000B3010000}"/>
    <cellStyle name="s35" xfId="257" xr:uid="{00000000-0005-0000-0000-0000B4010000}"/>
    <cellStyle name="s37" xfId="258" xr:uid="{00000000-0005-0000-0000-0000B5010000}"/>
    <cellStyle name="s44" xfId="259" xr:uid="{00000000-0005-0000-0000-0000B6010000}"/>
    <cellStyle name="s45" xfId="260" xr:uid="{00000000-0005-0000-0000-0000B7010000}"/>
    <cellStyle name="s48" xfId="261" xr:uid="{00000000-0005-0000-0000-0000B8010000}"/>
    <cellStyle name="s56" xfId="262" xr:uid="{00000000-0005-0000-0000-0000B9010000}"/>
    <cellStyle name="s57" xfId="263" xr:uid="{00000000-0005-0000-0000-0000BA010000}"/>
    <cellStyle name="s58" xfId="264" xr:uid="{00000000-0005-0000-0000-0000BB010000}"/>
    <cellStyle name="s59" xfId="265" xr:uid="{00000000-0005-0000-0000-0000BC010000}"/>
    <cellStyle name="s62" xfId="266" xr:uid="{00000000-0005-0000-0000-0000BD010000}"/>
    <cellStyle name="s63" xfId="267" xr:uid="{00000000-0005-0000-0000-0000BE010000}"/>
    <cellStyle name="s64" xfId="268" xr:uid="{00000000-0005-0000-0000-0000BF010000}"/>
    <cellStyle name="s65" xfId="269" xr:uid="{00000000-0005-0000-0000-0000C0010000}"/>
    <cellStyle name="s66" xfId="270" xr:uid="{00000000-0005-0000-0000-0000C1010000}"/>
    <cellStyle name="s67" xfId="271" xr:uid="{00000000-0005-0000-0000-0000C2010000}"/>
    <cellStyle name="s68" xfId="272" xr:uid="{00000000-0005-0000-0000-0000C3010000}"/>
    <cellStyle name="s69" xfId="273" xr:uid="{00000000-0005-0000-0000-0000C4010000}"/>
    <cellStyle name="s70" xfId="274" xr:uid="{00000000-0005-0000-0000-0000C5010000}"/>
    <cellStyle name="s73" xfId="275" xr:uid="{00000000-0005-0000-0000-0000C6010000}"/>
    <cellStyle name="s78" xfId="276" xr:uid="{00000000-0005-0000-0000-0000C7010000}"/>
    <cellStyle name="s80" xfId="277" xr:uid="{00000000-0005-0000-0000-0000C8010000}"/>
    <cellStyle name="s82" xfId="278" xr:uid="{00000000-0005-0000-0000-0000C9010000}"/>
    <cellStyle name="s85" xfId="279" xr:uid="{00000000-0005-0000-0000-0000CA010000}"/>
    <cellStyle name="s93" xfId="280" xr:uid="{00000000-0005-0000-0000-0000CB010000}"/>
    <cellStyle name="s94" xfId="281" xr:uid="{00000000-0005-0000-0000-0000CC010000}"/>
    <cellStyle name="s95" xfId="282" xr:uid="{00000000-0005-0000-0000-0000CD010000}"/>
    <cellStyle name="Standaard 4" xfId="252" xr:uid="{00000000-0005-0000-0000-0000CE010000}"/>
    <cellStyle name="Standard 2" xfId="336" xr:uid="{00000000-0005-0000-0000-0000CF010000}"/>
    <cellStyle name="Standard 3" xfId="337" xr:uid="{00000000-0005-0000-0000-0000D0010000}"/>
    <cellStyle name="Standard 3 2" xfId="294" xr:uid="{00000000-0005-0000-0000-0000D1010000}"/>
    <cellStyle name="Style 1" xfId="283" xr:uid="{00000000-0005-0000-0000-0000D2010000}"/>
    <cellStyle name="Style 1 2" xfId="427" xr:uid="{00000000-0005-0000-0000-0000D3010000}"/>
    <cellStyle name="Summa" xfId="428" xr:uid="{00000000-0005-0000-0000-0000D4010000}"/>
    <cellStyle name="Text_e" xfId="284" xr:uid="{00000000-0005-0000-0000-0000D5010000}"/>
    <cellStyle name="Title" xfId="94" builtinId="15" customBuiltin="1"/>
    <cellStyle name="Title 2" xfId="285" xr:uid="{00000000-0005-0000-0000-0000D7010000}"/>
    <cellStyle name="Total" xfId="109" builtinId="25" customBuiltin="1"/>
    <cellStyle name="Total 2" xfId="286" xr:uid="{00000000-0005-0000-0000-0000D9010000}"/>
    <cellStyle name="Utdata" xfId="429" xr:uid="{00000000-0005-0000-0000-0000DA010000}"/>
    <cellStyle name="Varningstext" xfId="430" xr:uid="{00000000-0005-0000-0000-0000DB010000}"/>
    <cellStyle name="Warning Text" xfId="107" builtinId="11" customBuiltin="1"/>
    <cellStyle name="Warning Text 2" xfId="287" xr:uid="{00000000-0005-0000-0000-0000DD010000}"/>
    <cellStyle name="wiiw" xfId="469" xr:uid="{00000000-0005-0000-0000-0000DE010000}"/>
    <cellStyle name="Záhlaví 1" xfId="431" xr:uid="{00000000-0005-0000-0000-0000DF010000}"/>
    <cellStyle name="Záhlaví 2" xfId="432" xr:uid="{00000000-0005-0000-0000-0000E0010000}"/>
    <cellStyle name="Денежный [0]_BBПиндекс" xfId="288" xr:uid="{00000000-0005-0000-0000-0000E1010000}"/>
    <cellStyle name="Денежный_BBПиндекс" xfId="289" xr:uid="{00000000-0005-0000-0000-0000E2010000}"/>
    <cellStyle name="Обычный_5_QUART" xfId="290" xr:uid="{00000000-0005-0000-0000-0000E3010000}"/>
    <cellStyle name="Тысячи_Sheet1" xfId="291" xr:uid="{00000000-0005-0000-0000-0000E4010000}"/>
    <cellStyle name="Финансовый [0]_BBПиндекс" xfId="292" xr:uid="{00000000-0005-0000-0000-0000E5010000}"/>
    <cellStyle name="Финансовый_BBПиндекс" xfId="293" xr:uid="{00000000-0005-0000-0000-0000E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K19" sqref="K19"/>
    </sheetView>
  </sheetViews>
  <sheetFormatPr defaultRowHeight="15"/>
  <cols>
    <col min="1" max="1" width="23" bestFit="1" customWidth="1"/>
    <col min="2" max="2" width="23" customWidth="1"/>
    <col min="3" max="3" width="27.28515625" customWidth="1"/>
    <col min="4" max="4" width="19.5703125" customWidth="1"/>
    <col min="5" max="5" width="19.42578125" customWidth="1"/>
    <col min="6" max="6" width="12.140625" customWidth="1"/>
  </cols>
  <sheetData>
    <row r="1" spans="1:6">
      <c r="A1" s="5"/>
      <c r="B1" s="179" t="s">
        <v>75</v>
      </c>
      <c r="C1" s="6"/>
      <c r="D1" s="181" t="s">
        <v>92</v>
      </c>
      <c r="E1" s="7" t="s">
        <v>76</v>
      </c>
      <c r="F1" s="12" t="s">
        <v>79</v>
      </c>
    </row>
    <row r="2" spans="1:6">
      <c r="A2" s="8" t="s">
        <v>84</v>
      </c>
      <c r="B2" s="180"/>
      <c r="C2" s="9" t="s">
        <v>139</v>
      </c>
      <c r="D2" s="182"/>
      <c r="E2" s="4" t="s">
        <v>77</v>
      </c>
      <c r="F2" s="13" t="s">
        <v>80</v>
      </c>
    </row>
    <row r="3" spans="1:6">
      <c r="A3" s="8"/>
      <c r="B3" s="180"/>
      <c r="C3" s="9"/>
      <c r="D3" s="182"/>
      <c r="E3" s="4" t="s">
        <v>78</v>
      </c>
      <c r="F3" s="13"/>
    </row>
    <row r="4" spans="1:6">
      <c r="A4" s="14" t="s">
        <v>93</v>
      </c>
      <c r="B4" s="14" t="s">
        <v>82</v>
      </c>
      <c r="C4" s="15" t="s">
        <v>104</v>
      </c>
      <c r="D4" s="20" t="s">
        <v>105</v>
      </c>
      <c r="E4" s="16"/>
      <c r="F4" s="24"/>
    </row>
    <row r="5" spans="1:6">
      <c r="A5" s="15" t="s">
        <v>85</v>
      </c>
      <c r="B5" s="14" t="s">
        <v>81</v>
      </c>
      <c r="C5" s="15" t="s">
        <v>116</v>
      </c>
      <c r="D5" s="20" t="s">
        <v>106</v>
      </c>
      <c r="E5" s="16"/>
      <c r="F5" s="24"/>
    </row>
    <row r="6" spans="1:6">
      <c r="A6" s="14" t="s">
        <v>109</v>
      </c>
      <c r="B6" s="14" t="s">
        <v>88</v>
      </c>
      <c r="C6" s="15" t="s">
        <v>137</v>
      </c>
      <c r="D6" s="20" t="s">
        <v>105</v>
      </c>
      <c r="E6" s="16"/>
      <c r="F6" s="24"/>
    </row>
    <row r="7" spans="1:6">
      <c r="A7" s="15" t="s">
        <v>89</v>
      </c>
      <c r="B7" s="14" t="s">
        <v>90</v>
      </c>
      <c r="C7" s="15" t="s">
        <v>107</v>
      </c>
      <c r="D7" s="15" t="s">
        <v>108</v>
      </c>
      <c r="E7" s="17"/>
      <c r="F7" s="25"/>
    </row>
    <row r="8" spans="1:6">
      <c r="A8" s="10" t="s">
        <v>86</v>
      </c>
      <c r="B8" s="22" t="s">
        <v>74</v>
      </c>
      <c r="C8" s="21" t="s">
        <v>111</v>
      </c>
      <c r="D8" s="22" t="s">
        <v>87</v>
      </c>
      <c r="E8" s="26" t="s">
        <v>110</v>
      </c>
      <c r="F8" s="21" t="s">
        <v>133</v>
      </c>
    </row>
    <row r="9" spans="1:6">
      <c r="A9" s="10" t="s">
        <v>103</v>
      </c>
      <c r="B9" s="22" t="s">
        <v>102</v>
      </c>
      <c r="C9" s="21" t="s">
        <v>112</v>
      </c>
      <c r="D9" s="22" t="s">
        <v>106</v>
      </c>
      <c r="E9" s="26" t="s">
        <v>113</v>
      </c>
      <c r="F9" s="28">
        <v>44110</v>
      </c>
    </row>
    <row r="10" spans="1:6" ht="25.5">
      <c r="A10" s="18" t="s">
        <v>114</v>
      </c>
      <c r="B10" s="22" t="s">
        <v>95</v>
      </c>
      <c r="C10" s="21" t="s">
        <v>134</v>
      </c>
      <c r="D10" s="22" t="s">
        <v>106</v>
      </c>
      <c r="E10" s="19" t="s">
        <v>115</v>
      </c>
      <c r="F10" s="28">
        <v>44110</v>
      </c>
    </row>
    <row r="11" spans="1:6">
      <c r="A11" s="10" t="s">
        <v>94</v>
      </c>
      <c r="B11" s="22" t="s">
        <v>96</v>
      </c>
      <c r="C11" s="21" t="s">
        <v>135</v>
      </c>
      <c r="D11" s="22" t="s">
        <v>106</v>
      </c>
      <c r="E11" s="21"/>
      <c r="F11" s="28">
        <v>44110</v>
      </c>
    </row>
    <row r="12" spans="1:6" ht="51.75">
      <c r="A12" s="10" t="s">
        <v>140</v>
      </c>
      <c r="B12" s="22" t="s">
        <v>83</v>
      </c>
      <c r="C12" s="21" t="s">
        <v>117</v>
      </c>
      <c r="D12" s="22" t="s">
        <v>106</v>
      </c>
      <c r="E12" s="23" t="s">
        <v>118</v>
      </c>
      <c r="F12" s="28" t="s">
        <v>119</v>
      </c>
    </row>
    <row r="13" spans="1:6" ht="26.25">
      <c r="A13" s="10" t="s">
        <v>2</v>
      </c>
      <c r="B13" s="22" t="s">
        <v>91</v>
      </c>
      <c r="C13" s="22">
        <v>162.34200000000001</v>
      </c>
      <c r="D13" s="22">
        <v>2019</v>
      </c>
      <c r="E13" s="22" t="s">
        <v>121</v>
      </c>
      <c r="F13" s="28">
        <v>43836</v>
      </c>
    </row>
    <row r="14" spans="1:6" ht="25.5">
      <c r="A14" s="22" t="s">
        <v>34</v>
      </c>
      <c r="B14" s="22" t="s">
        <v>97</v>
      </c>
      <c r="C14" s="21">
        <v>184</v>
      </c>
      <c r="D14" s="22" t="s">
        <v>106</v>
      </c>
      <c r="E14" s="23" t="s">
        <v>120</v>
      </c>
      <c r="F14" s="28">
        <v>43896</v>
      </c>
    </row>
    <row r="15" spans="1:6" ht="26.25">
      <c r="A15" s="10" t="s">
        <v>122</v>
      </c>
      <c r="B15" s="22" t="s">
        <v>138</v>
      </c>
      <c r="C15" s="27">
        <v>663980</v>
      </c>
      <c r="D15" s="22" t="s">
        <v>105</v>
      </c>
      <c r="E15" s="23" t="s">
        <v>123</v>
      </c>
      <c r="F15" s="22" t="s">
        <v>124</v>
      </c>
    </row>
    <row r="16" spans="1:6" ht="26.25">
      <c r="A16" s="10" t="s">
        <v>5</v>
      </c>
      <c r="B16" s="22" t="s">
        <v>98</v>
      </c>
      <c r="C16" s="22">
        <v>3.7</v>
      </c>
      <c r="D16" s="22">
        <v>2018</v>
      </c>
      <c r="E16" s="21"/>
      <c r="F16" s="22" t="s">
        <v>125</v>
      </c>
    </row>
    <row r="17" spans="1:6" ht="38.25" customHeight="1">
      <c r="A17" s="10" t="s">
        <v>1</v>
      </c>
      <c r="B17" s="22" t="s">
        <v>99</v>
      </c>
      <c r="C17" s="22" t="s">
        <v>126</v>
      </c>
      <c r="D17" s="22">
        <v>2018</v>
      </c>
      <c r="E17" s="23" t="s">
        <v>128</v>
      </c>
      <c r="F17" s="22" t="s">
        <v>125</v>
      </c>
    </row>
    <row r="18" spans="1:6" ht="39">
      <c r="A18" s="10" t="s">
        <v>49</v>
      </c>
      <c r="B18" s="22" t="s">
        <v>100</v>
      </c>
      <c r="C18" s="22" t="s">
        <v>130</v>
      </c>
      <c r="D18" s="22"/>
      <c r="E18" s="19" t="s">
        <v>129</v>
      </c>
      <c r="F18" s="22" t="s">
        <v>127</v>
      </c>
    </row>
    <row r="19" spans="1:6" ht="26.25">
      <c r="A19" s="10" t="s">
        <v>136</v>
      </c>
      <c r="B19" s="22" t="s">
        <v>101</v>
      </c>
      <c r="C19" s="22" t="e">
        <f>'treguesit e rinj'!#REF!</f>
        <v>#REF!</v>
      </c>
      <c r="D19" s="22" t="s">
        <v>132</v>
      </c>
      <c r="E19" s="11"/>
      <c r="F19" s="22" t="s">
        <v>131</v>
      </c>
    </row>
  </sheetData>
  <customSheetViews>
    <customSheetView guid="{FDEA6F19-CA65-4E40-A488-F70B61AD81C1}" state="hidden">
      <selection activeCell="K19" sqref="K19"/>
      <pageMargins left="0.7" right="0.7" top="0.75" bottom="0.75" header="0.3" footer="0.3"/>
    </customSheetView>
    <customSheetView guid="{FF922F6A-8155-4489-A398-7A9C91693B39}" state="hidden">
      <selection activeCell="K19" sqref="K19"/>
      <pageMargins left="0.7" right="0.7" top="0.75" bottom="0.75" header="0.3" footer="0.3"/>
    </customSheetView>
    <customSheetView guid="{107848C0-865E-4B97-A1FE-008C1D944D56}" state="hidden">
      <selection activeCell="K19" sqref="K19"/>
      <pageMargins left="0.7" right="0.7" top="0.75" bottom="0.75" header="0.3" footer="0.3"/>
    </customSheetView>
    <customSheetView guid="{43DBEEED-1CD1-4FA6-96DE-36365D64252A}" state="hidden">
      <selection activeCell="K19" sqref="K19"/>
      <pageMargins left="0.7" right="0.7" top="0.75" bottom="0.75" header="0.3" footer="0.3"/>
    </customSheetView>
    <customSheetView guid="{668C4098-305E-43E0-AA2E-37D8A90FEF0E}" state="hidden">
      <selection activeCell="K19" sqref="K19"/>
      <pageMargins left="0.7" right="0.7" top="0.75" bottom="0.75" header="0.3" footer="0.3"/>
    </customSheetView>
    <customSheetView guid="{1612F140-F57E-40B6-A90F-BFE30BBC5C02}" state="hidden">
      <selection activeCell="K19" sqref="K19"/>
      <pageMargins left="0.7" right="0.7" top="0.75" bottom="0.75" header="0.3" footer="0.3"/>
    </customSheetView>
    <customSheetView guid="{5D95ADA9-4CAA-4CFA-A466-3A32A777730C}" state="hidden">
      <selection activeCell="K19" sqref="K19"/>
      <pageMargins left="0.7" right="0.7" top="0.75" bottom="0.75" header="0.3" footer="0.3"/>
    </customSheetView>
  </customSheetViews>
  <mergeCells count="2">
    <mergeCell ref="B1:B3"/>
    <mergeCell ref="D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5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6" sqref="L86"/>
    </sheetView>
  </sheetViews>
  <sheetFormatPr defaultRowHeight="15"/>
  <cols>
    <col min="1" max="1" width="5.5703125" style="2" bestFit="1" customWidth="1"/>
    <col min="2" max="2" width="72.42578125" style="2" customWidth="1"/>
    <col min="3" max="6" width="15.5703125" style="89" customWidth="1"/>
    <col min="7" max="7" width="17.85546875" style="1" customWidth="1"/>
    <col min="8" max="8" width="18" style="1" customWidth="1"/>
    <col min="9" max="9" width="29.7109375" style="1" customWidth="1"/>
    <col min="10" max="10" width="21.28515625" style="1" bestFit="1" customWidth="1"/>
    <col min="11" max="11" width="21.140625" style="1" customWidth="1"/>
    <col min="12" max="12" width="9" style="1" customWidth="1"/>
    <col min="13" max="13" width="9" style="2" customWidth="1"/>
    <col min="14" max="16" width="9.140625" style="2"/>
  </cols>
  <sheetData>
    <row r="1" spans="1:16" ht="15.75" thickBot="1">
      <c r="P1" s="1"/>
    </row>
    <row r="2" spans="1:16" ht="19.5" thickBot="1">
      <c r="A2" s="188" t="s">
        <v>3</v>
      </c>
      <c r="B2" s="186" t="s">
        <v>4</v>
      </c>
      <c r="C2" s="183" t="s">
        <v>171</v>
      </c>
      <c r="D2" s="184"/>
      <c r="E2" s="185"/>
      <c r="F2" s="192" t="s">
        <v>172</v>
      </c>
      <c r="G2" s="193"/>
      <c r="H2" s="190" t="s">
        <v>173</v>
      </c>
      <c r="I2" s="191"/>
      <c r="J2" s="153" t="s">
        <v>147</v>
      </c>
      <c r="L2" s="2"/>
      <c r="O2" s="1"/>
      <c r="P2"/>
    </row>
    <row r="3" spans="1:16" ht="19.5" thickBot="1">
      <c r="A3" s="189"/>
      <c r="B3" s="187"/>
      <c r="C3" s="152">
        <v>2021</v>
      </c>
      <c r="D3" s="154">
        <v>2022</v>
      </c>
      <c r="E3" s="152">
        <v>2023</v>
      </c>
      <c r="F3" s="70" t="s">
        <v>181</v>
      </c>
      <c r="G3" s="72" t="s">
        <v>182</v>
      </c>
      <c r="H3" s="71" t="s">
        <v>183</v>
      </c>
      <c r="I3" s="72" t="s">
        <v>184</v>
      </c>
      <c r="J3" s="74" t="s">
        <v>146</v>
      </c>
      <c r="L3" s="2"/>
      <c r="O3" s="1"/>
      <c r="P3"/>
    </row>
    <row r="4" spans="1:16">
      <c r="A4" s="78"/>
      <c r="B4" s="79" t="s">
        <v>141</v>
      </c>
      <c r="C4" s="90"/>
      <c r="D4" s="90"/>
      <c r="E4" s="90"/>
      <c r="F4" s="37"/>
      <c r="G4" s="56"/>
      <c r="H4" s="73"/>
      <c r="I4" s="56"/>
      <c r="J4" s="75"/>
      <c r="L4" s="2"/>
      <c r="O4" s="1"/>
      <c r="P4"/>
    </row>
    <row r="5" spans="1:16">
      <c r="A5" s="213">
        <v>1</v>
      </c>
      <c r="B5" s="214" t="s">
        <v>163</v>
      </c>
      <c r="C5" s="215">
        <v>2811666</v>
      </c>
      <c r="D5" s="117">
        <v>2777689</v>
      </c>
      <c r="E5" s="216"/>
      <c r="F5" s="217"/>
      <c r="G5" s="218"/>
      <c r="H5" s="117"/>
      <c r="I5" s="218"/>
      <c r="J5" s="118">
        <f>+(D5-C5)/C5*100</f>
        <v>-1.2084294507242326</v>
      </c>
      <c r="L5"/>
      <c r="M5"/>
      <c r="N5"/>
      <c r="O5"/>
      <c r="P5"/>
    </row>
    <row r="6" spans="1:16">
      <c r="A6" s="219">
        <v>2</v>
      </c>
      <c r="B6" s="220" t="s">
        <v>7</v>
      </c>
      <c r="C6" s="215">
        <v>-3296</v>
      </c>
      <c r="D6" s="117">
        <v>690</v>
      </c>
      <c r="E6" s="221">
        <v>2331</v>
      </c>
      <c r="F6" s="217">
        <v>-415</v>
      </c>
      <c r="G6" s="215">
        <v>-481</v>
      </c>
      <c r="H6" s="117">
        <v>328</v>
      </c>
      <c r="I6" s="218"/>
      <c r="J6" s="118">
        <f>+(E6-D6)/D6*100</f>
        <v>237.82608695652172</v>
      </c>
      <c r="L6"/>
      <c r="M6"/>
      <c r="N6"/>
      <c r="O6"/>
      <c r="P6"/>
    </row>
    <row r="7" spans="1:16">
      <c r="A7" s="219">
        <v>3</v>
      </c>
      <c r="B7" s="220" t="s">
        <v>40</v>
      </c>
      <c r="C7" s="222">
        <v>76.498042000925992</v>
      </c>
      <c r="D7" s="119">
        <v>79.073227608683908</v>
      </c>
      <c r="E7" s="216"/>
      <c r="F7" s="223"/>
      <c r="G7" s="204"/>
      <c r="H7" s="119"/>
      <c r="I7" s="204"/>
      <c r="J7" s="118">
        <f>+(D7-C7)/C7*100</f>
        <v>3.3663418571245844</v>
      </c>
      <c r="K7" s="38"/>
      <c r="L7"/>
      <c r="M7"/>
      <c r="N7"/>
      <c r="O7"/>
      <c r="P7"/>
    </row>
    <row r="8" spans="1:16">
      <c r="A8" s="219">
        <v>3.1</v>
      </c>
      <c r="B8" s="220" t="s">
        <v>41</v>
      </c>
      <c r="C8" s="222">
        <v>74.405174039579677</v>
      </c>
      <c r="D8" s="119">
        <v>77.346884622471194</v>
      </c>
      <c r="E8" s="216"/>
      <c r="F8" s="223"/>
      <c r="G8" s="204"/>
      <c r="H8" s="119"/>
      <c r="I8" s="204"/>
      <c r="J8" s="118">
        <f t="shared" ref="J8:J9" si="0">+(D8-C8)/C8*100</f>
        <v>3.9536371238466295</v>
      </c>
      <c r="K8" s="38"/>
      <c r="L8"/>
      <c r="M8"/>
      <c r="N8"/>
      <c r="O8"/>
      <c r="P8"/>
    </row>
    <row r="9" spans="1:16">
      <c r="A9" s="219">
        <v>3.2</v>
      </c>
      <c r="B9" s="220" t="s">
        <v>42</v>
      </c>
      <c r="C9" s="222">
        <v>78.725339582313978</v>
      </c>
      <c r="D9" s="119">
        <v>80.864101674560899</v>
      </c>
      <c r="E9" s="216"/>
      <c r="F9" s="223"/>
      <c r="G9" s="204"/>
      <c r="H9" s="119"/>
      <c r="I9" s="204"/>
      <c r="J9" s="118">
        <f t="shared" si="0"/>
        <v>2.7167391129645937</v>
      </c>
      <c r="K9" s="38"/>
      <c r="L9"/>
      <c r="M9"/>
      <c r="N9"/>
      <c r="O9"/>
      <c r="P9"/>
    </row>
    <row r="10" spans="1:16" s="42" customFormat="1">
      <c r="A10" s="219">
        <v>4</v>
      </c>
      <c r="B10" s="220" t="s">
        <v>0</v>
      </c>
      <c r="C10" s="224">
        <v>1.3151637596572814</v>
      </c>
      <c r="D10" s="225">
        <v>1.21</v>
      </c>
      <c r="E10" s="226"/>
      <c r="F10" s="227"/>
      <c r="G10" s="228"/>
      <c r="H10" s="229"/>
      <c r="I10" s="228"/>
      <c r="J10" s="230">
        <f>+(D10-C10)/C10*100</f>
        <v>-7.9962482911395041</v>
      </c>
      <c r="K10" s="38"/>
    </row>
    <row r="11" spans="1:16">
      <c r="A11" s="213">
        <v>5</v>
      </c>
      <c r="B11" s="214" t="s">
        <v>8</v>
      </c>
      <c r="C11" s="231"/>
      <c r="D11" s="120"/>
      <c r="E11" s="231"/>
      <c r="F11" s="232"/>
      <c r="G11" s="233"/>
      <c r="H11" s="120"/>
      <c r="I11" s="233"/>
      <c r="J11" s="176"/>
      <c r="L11"/>
      <c r="M11"/>
      <c r="N11"/>
      <c r="O11"/>
      <c r="P11"/>
    </row>
    <row r="12" spans="1:16">
      <c r="A12" s="219">
        <v>5.0999999999999996</v>
      </c>
      <c r="B12" s="220" t="s">
        <v>9</v>
      </c>
      <c r="C12" s="231"/>
      <c r="D12" s="120"/>
      <c r="E12" s="231"/>
      <c r="F12" s="232"/>
      <c r="G12" s="233"/>
      <c r="H12" s="120"/>
      <c r="I12" s="233"/>
      <c r="J12" s="176"/>
      <c r="L12"/>
      <c r="M12"/>
      <c r="N12"/>
      <c r="O12"/>
      <c r="P12"/>
    </row>
    <row r="13" spans="1:16">
      <c r="A13" s="219">
        <v>5.2</v>
      </c>
      <c r="B13" s="220" t="s">
        <v>10</v>
      </c>
      <c r="C13" s="231"/>
      <c r="D13" s="120"/>
      <c r="E13" s="231"/>
      <c r="F13" s="232"/>
      <c r="G13" s="233"/>
      <c r="H13" s="120"/>
      <c r="I13" s="233"/>
      <c r="J13" s="176"/>
      <c r="L13"/>
      <c r="M13"/>
      <c r="N13"/>
      <c r="O13"/>
      <c r="P13"/>
    </row>
    <row r="14" spans="1:16">
      <c r="A14" s="219">
        <v>5.3</v>
      </c>
      <c r="B14" s="220" t="s">
        <v>11</v>
      </c>
      <c r="C14" s="231"/>
      <c r="D14" s="120"/>
      <c r="E14" s="231"/>
      <c r="F14" s="232"/>
      <c r="G14" s="233"/>
      <c r="H14" s="120"/>
      <c r="I14" s="233"/>
      <c r="J14" s="176"/>
      <c r="L14"/>
      <c r="M14"/>
      <c r="N14"/>
      <c r="O14"/>
      <c r="P14"/>
    </row>
    <row r="15" spans="1:16">
      <c r="A15" s="219">
        <v>5.4</v>
      </c>
      <c r="B15" s="220" t="s">
        <v>12</v>
      </c>
      <c r="C15" s="231"/>
      <c r="D15" s="120"/>
      <c r="E15" s="231"/>
      <c r="F15" s="232"/>
      <c r="G15" s="233"/>
      <c r="H15" s="120"/>
      <c r="I15" s="233"/>
      <c r="J15" s="176"/>
      <c r="K15" s="2"/>
      <c r="L15"/>
      <c r="M15"/>
      <c r="N15"/>
      <c r="O15"/>
      <c r="P15"/>
    </row>
    <row r="16" spans="1:16">
      <c r="A16" s="219">
        <v>5.5</v>
      </c>
      <c r="B16" s="220" t="s">
        <v>13</v>
      </c>
      <c r="C16" s="231"/>
      <c r="D16" s="120"/>
      <c r="E16" s="231"/>
      <c r="F16" s="232"/>
      <c r="G16" s="233"/>
      <c r="H16" s="120"/>
      <c r="I16" s="233"/>
      <c r="J16" s="176"/>
      <c r="K16" s="2"/>
      <c r="L16"/>
      <c r="M16"/>
      <c r="N16"/>
      <c r="O16"/>
      <c r="P16"/>
    </row>
    <row r="17" spans="1:16">
      <c r="A17" s="219">
        <v>5.6</v>
      </c>
      <c r="B17" s="220" t="s">
        <v>14</v>
      </c>
      <c r="C17" s="234"/>
      <c r="D17" s="122"/>
      <c r="E17" s="234"/>
      <c r="F17" s="232"/>
      <c r="G17" s="233"/>
      <c r="H17" s="123"/>
      <c r="I17" s="233"/>
      <c r="J17" s="176"/>
      <c r="K17" s="2"/>
      <c r="L17"/>
      <c r="M17"/>
      <c r="N17"/>
      <c r="O17"/>
      <c r="P17"/>
    </row>
    <row r="18" spans="1:16">
      <c r="A18" s="219">
        <v>6</v>
      </c>
      <c r="B18" s="220" t="s">
        <v>43</v>
      </c>
      <c r="C18" s="234">
        <v>3.15</v>
      </c>
      <c r="D18" s="122">
        <v>2.94</v>
      </c>
      <c r="E18" s="216">
        <v>2.95</v>
      </c>
      <c r="F18" s="232"/>
      <c r="G18" s="233"/>
      <c r="H18" s="123"/>
      <c r="I18" s="233"/>
      <c r="J18" s="176" t="s">
        <v>187</v>
      </c>
      <c r="K18" s="2"/>
      <c r="L18"/>
      <c r="M18"/>
      <c r="N18"/>
      <c r="O18"/>
      <c r="P18"/>
    </row>
    <row r="19" spans="1:16">
      <c r="A19" s="219">
        <v>7</v>
      </c>
      <c r="B19" s="220" t="s">
        <v>44</v>
      </c>
      <c r="C19" s="234">
        <v>3.42</v>
      </c>
      <c r="D19" s="122">
        <v>2.98</v>
      </c>
      <c r="E19" s="216">
        <v>2.8</v>
      </c>
      <c r="F19" s="232"/>
      <c r="G19" s="233"/>
      <c r="H19" s="123"/>
      <c r="I19" s="233"/>
      <c r="J19" s="176" t="s">
        <v>188</v>
      </c>
      <c r="K19" s="2"/>
      <c r="L19"/>
      <c r="M19"/>
      <c r="N19"/>
      <c r="O19"/>
      <c r="P19"/>
    </row>
    <row r="20" spans="1:16">
      <c r="A20" s="219">
        <v>8</v>
      </c>
      <c r="B20" s="220" t="s">
        <v>45</v>
      </c>
      <c r="C20" s="235">
        <v>83.8</v>
      </c>
      <c r="D20" s="123">
        <v>83.4</v>
      </c>
      <c r="E20" s="235"/>
      <c r="F20" s="232"/>
      <c r="G20" s="233"/>
      <c r="H20" s="123"/>
      <c r="I20" s="233"/>
      <c r="J20" s="176" t="s">
        <v>189</v>
      </c>
      <c r="K20" s="2"/>
      <c r="L20"/>
      <c r="M20"/>
      <c r="N20"/>
      <c r="O20"/>
      <c r="P20"/>
    </row>
    <row r="21" spans="1:16">
      <c r="A21" s="219">
        <v>9.1</v>
      </c>
      <c r="B21" s="220" t="s">
        <v>46</v>
      </c>
      <c r="C21" s="236">
        <v>91.961350594990179</v>
      </c>
      <c r="D21" s="124">
        <v>89.5</v>
      </c>
      <c r="E21" s="236"/>
      <c r="F21" s="232"/>
      <c r="G21" s="233"/>
      <c r="H21" s="123"/>
      <c r="I21" s="233"/>
      <c r="J21" s="121" t="s">
        <v>190</v>
      </c>
      <c r="K21" s="2"/>
      <c r="L21"/>
      <c r="M21"/>
      <c r="N21"/>
      <c r="O21"/>
      <c r="P21"/>
    </row>
    <row r="22" spans="1:16" ht="15.75" thickBot="1">
      <c r="A22" s="237">
        <v>9.1999999999999993</v>
      </c>
      <c r="B22" s="238" t="s">
        <v>47</v>
      </c>
      <c r="C22" s="239">
        <v>77.599999999999994</v>
      </c>
      <c r="D22" s="240">
        <v>77.7</v>
      </c>
      <c r="E22" s="239"/>
      <c r="F22" s="241"/>
      <c r="G22" s="242"/>
      <c r="H22" s="243"/>
      <c r="I22" s="242"/>
      <c r="J22" s="176" t="s">
        <v>191</v>
      </c>
      <c r="K22" s="2"/>
      <c r="L22"/>
      <c r="M22"/>
      <c r="N22"/>
      <c r="O22"/>
      <c r="P22"/>
    </row>
    <row r="23" spans="1:16" ht="30">
      <c r="A23" s="244">
        <v>10.1</v>
      </c>
      <c r="B23" s="245" t="s">
        <v>179</v>
      </c>
      <c r="C23" s="246">
        <v>91.7</v>
      </c>
      <c r="D23" s="247"/>
      <c r="E23" s="248"/>
      <c r="F23" s="249"/>
      <c r="G23" s="250"/>
      <c r="H23" s="251"/>
      <c r="I23" s="250"/>
      <c r="J23" s="252"/>
      <c r="K23" s="2"/>
      <c r="L23"/>
      <c r="M23"/>
      <c r="N23"/>
      <c r="O23"/>
      <c r="P23"/>
    </row>
    <row r="24" spans="1:16" s="42" customFormat="1" ht="30">
      <c r="A24" s="253" t="s">
        <v>177</v>
      </c>
      <c r="B24" s="254" t="s">
        <v>178</v>
      </c>
      <c r="C24" s="255">
        <v>87.3</v>
      </c>
      <c r="D24" s="125">
        <v>91.6</v>
      </c>
      <c r="E24" s="255">
        <v>96.2</v>
      </c>
      <c r="F24" s="256"/>
      <c r="G24" s="257"/>
      <c r="H24" s="258"/>
      <c r="I24" s="257"/>
      <c r="J24" s="259" t="s">
        <v>192</v>
      </c>
      <c r="K24" s="36"/>
    </row>
    <row r="25" spans="1:16" ht="15.75" thickBot="1">
      <c r="A25" s="260">
        <v>10.199999999999999</v>
      </c>
      <c r="B25" s="261" t="s">
        <v>48</v>
      </c>
      <c r="C25" s="239">
        <v>88.3</v>
      </c>
      <c r="D25" s="240">
        <v>96.5</v>
      </c>
      <c r="E25" s="239">
        <v>96.7</v>
      </c>
      <c r="F25" s="262"/>
      <c r="G25" s="263"/>
      <c r="H25" s="264"/>
      <c r="I25" s="263"/>
      <c r="J25" s="265" t="s">
        <v>175</v>
      </c>
      <c r="K25" s="2"/>
      <c r="L25"/>
      <c r="M25"/>
      <c r="N25"/>
      <c r="O25"/>
      <c r="P25"/>
    </row>
    <row r="26" spans="1:16">
      <c r="A26" s="213">
        <v>11.1</v>
      </c>
      <c r="B26" s="214" t="s">
        <v>50</v>
      </c>
      <c r="C26" s="266">
        <v>3459499</v>
      </c>
      <c r="D26" s="267">
        <v>3746993</v>
      </c>
      <c r="E26" s="268"/>
      <c r="F26" s="269"/>
      <c r="G26" s="270"/>
      <c r="H26" s="271"/>
      <c r="I26" s="270"/>
      <c r="J26" s="272" t="s">
        <v>193</v>
      </c>
      <c r="K26" s="2"/>
      <c r="L26"/>
      <c r="M26"/>
      <c r="N26"/>
      <c r="O26"/>
      <c r="P26"/>
    </row>
    <row r="27" spans="1:16">
      <c r="A27" s="219">
        <v>11.2</v>
      </c>
      <c r="B27" s="220" t="s">
        <v>38</v>
      </c>
      <c r="C27" s="235">
        <v>97.1</v>
      </c>
      <c r="D27" s="123">
        <v>97.4</v>
      </c>
      <c r="E27" s="235"/>
      <c r="F27" s="273"/>
      <c r="G27" s="233"/>
      <c r="H27" s="123"/>
      <c r="I27" s="233"/>
      <c r="J27" s="127" t="s">
        <v>194</v>
      </c>
      <c r="K27" s="2"/>
      <c r="L27"/>
      <c r="M27"/>
      <c r="N27"/>
      <c r="O27"/>
      <c r="P27"/>
    </row>
    <row r="28" spans="1:16" ht="15.75" thickBot="1">
      <c r="A28" s="260">
        <v>11.3</v>
      </c>
      <c r="B28" s="274" t="s">
        <v>39</v>
      </c>
      <c r="C28" s="275">
        <v>2.9</v>
      </c>
      <c r="D28" s="264">
        <v>2.6</v>
      </c>
      <c r="E28" s="275"/>
      <c r="F28" s="262"/>
      <c r="G28" s="263"/>
      <c r="H28" s="264"/>
      <c r="I28" s="263"/>
      <c r="J28" s="276" t="s">
        <v>195</v>
      </c>
      <c r="K28" s="2"/>
      <c r="L28"/>
      <c r="M28"/>
      <c r="N28"/>
      <c r="O28"/>
      <c r="P28"/>
    </row>
    <row r="29" spans="1:16">
      <c r="A29" s="213">
        <v>12</v>
      </c>
      <c r="B29" s="214" t="s">
        <v>49</v>
      </c>
      <c r="C29" s="277">
        <v>30962</v>
      </c>
      <c r="D29" s="278">
        <v>35725</v>
      </c>
      <c r="E29" s="279"/>
      <c r="F29" s="269"/>
      <c r="G29" s="270"/>
      <c r="H29" s="280"/>
      <c r="I29" s="270"/>
      <c r="J29" s="127" t="s">
        <v>196</v>
      </c>
      <c r="K29" s="2"/>
      <c r="L29"/>
      <c r="M29"/>
      <c r="N29"/>
      <c r="O29"/>
      <c r="P29"/>
    </row>
    <row r="30" spans="1:16" ht="15.75" thickBot="1">
      <c r="A30" s="237">
        <v>13</v>
      </c>
      <c r="B30" s="238" t="s">
        <v>204</v>
      </c>
      <c r="C30" s="281" t="s">
        <v>174</v>
      </c>
      <c r="D30" s="243" t="s">
        <v>197</v>
      </c>
      <c r="E30" s="235"/>
      <c r="F30" s="232"/>
      <c r="G30" s="233"/>
      <c r="H30" s="223"/>
      <c r="I30" s="233"/>
      <c r="J30" s="121" t="s">
        <v>198</v>
      </c>
      <c r="K30" s="2"/>
      <c r="L30"/>
      <c r="M30"/>
      <c r="N30"/>
      <c r="O30"/>
      <c r="P30"/>
    </row>
    <row r="31" spans="1:16">
      <c r="A31" s="282">
        <v>14</v>
      </c>
      <c r="B31" s="283" t="s">
        <v>205</v>
      </c>
      <c r="C31" s="284" t="s">
        <v>176</v>
      </c>
      <c r="D31" s="285" t="s">
        <v>199</v>
      </c>
      <c r="E31" s="235"/>
      <c r="F31" s="232"/>
      <c r="G31" s="233"/>
      <c r="H31" s="223"/>
      <c r="I31" s="233"/>
      <c r="J31" s="121" t="s">
        <v>200</v>
      </c>
      <c r="K31" s="2"/>
      <c r="L31"/>
      <c r="M31"/>
      <c r="N31"/>
      <c r="O31"/>
      <c r="P31"/>
    </row>
    <row r="32" spans="1:16" ht="15.75" thickBot="1">
      <c r="A32" s="260">
        <v>15</v>
      </c>
      <c r="B32" s="274" t="s">
        <v>206</v>
      </c>
      <c r="C32" s="275" t="s">
        <v>201</v>
      </c>
      <c r="D32" s="264" t="s">
        <v>202</v>
      </c>
      <c r="E32" s="235"/>
      <c r="F32" s="232"/>
      <c r="G32" s="233"/>
      <c r="H32" s="223"/>
      <c r="I32" s="233"/>
      <c r="J32" s="121" t="s">
        <v>200</v>
      </c>
      <c r="K32" s="2"/>
      <c r="L32"/>
      <c r="M32"/>
      <c r="N32"/>
      <c r="O32"/>
      <c r="P32"/>
    </row>
    <row r="33" spans="1:16">
      <c r="A33" s="213">
        <v>16</v>
      </c>
      <c r="B33" s="214" t="s">
        <v>1</v>
      </c>
      <c r="C33" s="286">
        <v>84548</v>
      </c>
      <c r="D33" s="287">
        <v>88367</v>
      </c>
      <c r="E33" s="286"/>
      <c r="F33" s="269"/>
      <c r="G33" s="270"/>
      <c r="H33" s="287"/>
      <c r="I33" s="270"/>
      <c r="J33" s="288" t="s">
        <v>203</v>
      </c>
      <c r="K33" s="2"/>
      <c r="L33"/>
      <c r="M33"/>
      <c r="N33"/>
      <c r="O33"/>
      <c r="P33"/>
    </row>
    <row r="34" spans="1:16" ht="15.75" thickBot="1">
      <c r="A34" s="260">
        <v>17</v>
      </c>
      <c r="B34" s="274" t="s">
        <v>5</v>
      </c>
      <c r="C34" s="275">
        <v>3.7</v>
      </c>
      <c r="D34" s="264">
        <v>3.7</v>
      </c>
      <c r="E34" s="275"/>
      <c r="F34" s="289"/>
      <c r="G34" s="263"/>
      <c r="H34" s="264"/>
      <c r="I34" s="263"/>
      <c r="J34" s="290"/>
      <c r="K34" s="2"/>
      <c r="L34"/>
      <c r="M34"/>
      <c r="N34"/>
      <c r="O34"/>
      <c r="P34"/>
    </row>
    <row r="35" spans="1:16" s="42" customFormat="1">
      <c r="A35" s="88"/>
      <c r="B35" s="82" t="s">
        <v>142</v>
      </c>
      <c r="C35" s="91"/>
      <c r="D35" s="91"/>
      <c r="E35" s="91"/>
      <c r="F35" s="91"/>
      <c r="G35" s="91"/>
      <c r="H35" s="91"/>
      <c r="I35" s="91"/>
      <c r="J35" s="92"/>
      <c r="K35" s="36"/>
    </row>
    <row r="36" spans="1:16">
      <c r="A36" s="96">
        <v>1</v>
      </c>
      <c r="B36" s="81" t="s">
        <v>158</v>
      </c>
      <c r="C36" s="156"/>
      <c r="D36" s="166"/>
      <c r="E36" s="178"/>
      <c r="F36" s="83"/>
      <c r="G36" s="97"/>
      <c r="H36" s="98"/>
      <c r="I36" s="97"/>
      <c r="J36" s="99"/>
      <c r="K36" s="36"/>
      <c r="L36"/>
      <c r="M36"/>
      <c r="N36"/>
      <c r="O36"/>
      <c r="P36"/>
    </row>
    <row r="37" spans="1:16">
      <c r="A37" s="62"/>
      <c r="B37" s="63" t="s">
        <v>159</v>
      </c>
      <c r="C37" s="163">
        <v>660.16812069029413</v>
      </c>
      <c r="D37" s="167">
        <v>769.82670844526183</v>
      </c>
      <c r="E37" s="194">
        <v>837.35372514338871</v>
      </c>
      <c r="F37" s="84"/>
      <c r="G37" s="86"/>
      <c r="H37" s="85"/>
      <c r="I37" s="86"/>
      <c r="J37" s="87"/>
      <c r="K37" s="36"/>
      <c r="L37" s="33"/>
      <c r="M37" s="33"/>
      <c r="N37" s="29"/>
      <c r="O37" s="33"/>
      <c r="P37"/>
    </row>
    <row r="38" spans="1:16">
      <c r="A38" s="64"/>
      <c r="B38" s="65" t="s">
        <v>160</v>
      </c>
      <c r="C38" s="195">
        <v>5390.8511212996882</v>
      </c>
      <c r="D38" s="167">
        <v>6473.4236901322101</v>
      </c>
      <c r="E38" s="196">
        <f>7.69992285727428*1000</f>
        <v>7699.9228572742795</v>
      </c>
      <c r="F38" s="84"/>
      <c r="G38" s="86"/>
      <c r="H38" s="85"/>
      <c r="I38" s="86"/>
      <c r="J38" s="87"/>
      <c r="K38" s="36"/>
      <c r="L38" s="33"/>
      <c r="M38" s="33"/>
      <c r="N38" s="29"/>
      <c r="O38" s="33"/>
      <c r="P38"/>
    </row>
    <row r="39" spans="1:16">
      <c r="A39" s="64"/>
      <c r="B39" s="65" t="s">
        <v>161</v>
      </c>
      <c r="C39" s="163">
        <v>6377.203638816598</v>
      </c>
      <c r="D39" s="167">
        <f>6.80382607075876*1000</f>
        <v>6803.8260707587597</v>
      </c>
      <c r="E39" s="196">
        <f>8.32216064743696*1000</f>
        <v>8322.1606474369601</v>
      </c>
      <c r="F39" s="84"/>
      <c r="G39" s="86"/>
      <c r="H39" s="85"/>
      <c r="I39" s="86"/>
      <c r="J39" s="87"/>
      <c r="K39" s="36"/>
      <c r="L39" s="33"/>
      <c r="M39" s="33"/>
      <c r="N39" s="29"/>
      <c r="O39" s="33"/>
      <c r="P39"/>
    </row>
    <row r="40" spans="1:16">
      <c r="A40" s="58">
        <v>2</v>
      </c>
      <c r="B40" s="112" t="s">
        <v>64</v>
      </c>
      <c r="C40" s="157">
        <v>8.910000200428783</v>
      </c>
      <c r="D40" s="197">
        <v>4.8564217406088517</v>
      </c>
      <c r="E40" s="197">
        <v>3.4510437170304016</v>
      </c>
      <c r="F40" s="198">
        <v>2.8130260259927837</v>
      </c>
      <c r="G40" s="198">
        <v>3.6257923227588549</v>
      </c>
      <c r="H40" s="113"/>
      <c r="I40" s="114"/>
      <c r="J40" s="115"/>
      <c r="K40" s="2"/>
      <c r="L40" s="2"/>
      <c r="O40" s="1"/>
      <c r="P40"/>
    </row>
    <row r="41" spans="1:16">
      <c r="A41" s="103"/>
      <c r="B41" s="104" t="s">
        <v>51</v>
      </c>
      <c r="C41" s="158">
        <v>1.8005682754942853</v>
      </c>
      <c r="D41" s="168">
        <v>5.8750353303736347E-2</v>
      </c>
      <c r="E41" s="178">
        <v>-0.67881005504032998</v>
      </c>
      <c r="F41" s="140">
        <v>1.2449566556171021E-2</v>
      </c>
      <c r="G41" s="141">
        <v>-1.7283139169163917</v>
      </c>
      <c r="H41" s="100"/>
      <c r="I41" s="101"/>
      <c r="J41" s="102"/>
      <c r="K41" s="2"/>
      <c r="L41" s="2"/>
      <c r="O41" s="1"/>
      <c r="P41"/>
    </row>
    <row r="42" spans="1:16" ht="45">
      <c r="A42" s="103"/>
      <c r="B42" s="105" t="s">
        <v>52</v>
      </c>
      <c r="C42" s="158">
        <v>10.442142368144715</v>
      </c>
      <c r="D42" s="168">
        <v>5.4493798928292279</v>
      </c>
      <c r="E42" s="178">
        <v>-0.67882951866579333</v>
      </c>
      <c r="F42" s="140">
        <v>3.205049399351239</v>
      </c>
      <c r="G42" s="141">
        <v>-1.0456065779262076</v>
      </c>
      <c r="H42" s="100"/>
      <c r="I42" s="101"/>
      <c r="J42" s="102"/>
      <c r="K42" s="2"/>
      <c r="L42" s="2"/>
      <c r="O42" s="1"/>
      <c r="P42"/>
    </row>
    <row r="43" spans="1:16">
      <c r="A43" s="103"/>
      <c r="B43" s="104" t="s">
        <v>53</v>
      </c>
      <c r="C43" s="158">
        <v>11.139140642025922</v>
      </c>
      <c r="D43" s="168">
        <v>7.0871386934264109</v>
      </c>
      <c r="E43" s="178">
        <v>-6.1163188580865864</v>
      </c>
      <c r="F43" s="140">
        <v>0.82398943822803972</v>
      </c>
      <c r="G43" s="141">
        <v>-6.7520591641821994</v>
      </c>
      <c r="H43" s="100"/>
      <c r="I43" s="101"/>
      <c r="J43" s="102"/>
      <c r="K43" s="2"/>
      <c r="L43" s="2"/>
      <c r="O43" s="1"/>
      <c r="P43"/>
    </row>
    <row r="44" spans="1:16">
      <c r="A44" s="103"/>
      <c r="B44" s="104" t="s">
        <v>54</v>
      </c>
      <c r="C44" s="158">
        <v>18.007208239474267</v>
      </c>
      <c r="D44" s="168">
        <v>10.713744411676828</v>
      </c>
      <c r="E44" s="178">
        <v>9.7969089374094267</v>
      </c>
      <c r="F44" s="140">
        <v>5.2037119615936405</v>
      </c>
      <c r="G44" s="141">
        <v>14.037596065066509</v>
      </c>
      <c r="H44" s="100"/>
      <c r="I44" s="101"/>
      <c r="J44" s="102"/>
      <c r="K44" s="2"/>
      <c r="L44" s="2"/>
      <c r="O44" s="1"/>
      <c r="P44"/>
    </row>
    <row r="45" spans="1:16" ht="30">
      <c r="A45" s="103"/>
      <c r="B45" s="105" t="s">
        <v>55</v>
      </c>
      <c r="C45" s="158">
        <v>10.124902377642385</v>
      </c>
      <c r="D45" s="168">
        <v>9.8889304358502415</v>
      </c>
      <c r="E45" s="178">
        <v>1.7334669135964305</v>
      </c>
      <c r="F45" s="140">
        <v>3.7187616406248196</v>
      </c>
      <c r="G45" s="141">
        <v>4.6325018293186417</v>
      </c>
      <c r="H45" s="100"/>
      <c r="I45" s="101"/>
      <c r="J45" s="102"/>
      <c r="K45" s="2"/>
      <c r="L45" s="2"/>
      <c r="O45" s="1"/>
      <c r="P45"/>
    </row>
    <row r="46" spans="1:16">
      <c r="A46" s="103"/>
      <c r="B46" s="104" t="s">
        <v>56</v>
      </c>
      <c r="C46" s="158">
        <v>9.7578998275803741</v>
      </c>
      <c r="D46" s="168">
        <v>9.5643888179256464</v>
      </c>
      <c r="E46" s="178">
        <v>7.8495758580164647</v>
      </c>
      <c r="F46" s="140">
        <v>5.4857108035202913</v>
      </c>
      <c r="G46" s="141">
        <v>2.1432638087171938</v>
      </c>
      <c r="H46" s="100"/>
      <c r="I46" s="101"/>
      <c r="J46" s="102"/>
      <c r="K46" s="2"/>
      <c r="L46" s="2"/>
      <c r="O46" s="1"/>
      <c r="P46"/>
    </row>
    <row r="47" spans="1:16">
      <c r="A47" s="103"/>
      <c r="B47" s="104" t="s">
        <v>57</v>
      </c>
      <c r="C47" s="158">
        <v>11.350799077729306</v>
      </c>
      <c r="D47" s="168">
        <v>9.1122437719257476</v>
      </c>
      <c r="E47" s="178">
        <v>4.3426497003699325</v>
      </c>
      <c r="F47" s="140">
        <v>1.3588422995745475</v>
      </c>
      <c r="G47" s="141">
        <v>2.8294095174954208</v>
      </c>
      <c r="H47" s="100"/>
      <c r="I47" s="101"/>
      <c r="J47" s="102"/>
      <c r="K47" s="2"/>
      <c r="L47" s="2"/>
      <c r="O47" s="1"/>
      <c r="P47"/>
    </row>
    <row r="48" spans="1:16">
      <c r="A48" s="103"/>
      <c r="B48" s="104" t="s">
        <v>58</v>
      </c>
      <c r="C48" s="158">
        <v>5.8254991773222287</v>
      </c>
      <c r="D48" s="168">
        <v>11.213009799858355</v>
      </c>
      <c r="E48" s="178">
        <v>11.302446049636131</v>
      </c>
      <c r="F48" s="140">
        <v>10.990227038164875</v>
      </c>
      <c r="G48" s="141">
        <v>5.9065693634239977</v>
      </c>
      <c r="H48" s="100"/>
      <c r="I48" s="101"/>
      <c r="J48" s="102"/>
      <c r="K48" s="2"/>
      <c r="L48" s="2"/>
      <c r="O48" s="1"/>
      <c r="P48"/>
    </row>
    <row r="49" spans="1:16" ht="30">
      <c r="A49" s="103"/>
      <c r="B49" s="105" t="s">
        <v>59</v>
      </c>
      <c r="C49" s="158">
        <v>6.3024895673324863</v>
      </c>
      <c r="D49" s="168">
        <v>3.9064469895668168</v>
      </c>
      <c r="E49" s="178">
        <v>3.640846226705861</v>
      </c>
      <c r="F49" s="140">
        <v>-0.65440539079665427</v>
      </c>
      <c r="G49" s="141">
        <v>5.5372226773174589</v>
      </c>
      <c r="H49" s="100"/>
      <c r="I49" s="101"/>
      <c r="J49" s="102"/>
      <c r="K49" s="2"/>
      <c r="L49" s="2"/>
      <c r="O49" s="1"/>
      <c r="P49"/>
    </row>
    <row r="50" spans="1:16" ht="30">
      <c r="A50" s="103"/>
      <c r="B50" s="105" t="s">
        <v>60</v>
      </c>
      <c r="C50" s="158">
        <v>7.6669157518650195</v>
      </c>
      <c r="D50" s="168">
        <v>-8.0991118754099034E-2</v>
      </c>
      <c r="E50" s="178">
        <v>6.3730771039598011</v>
      </c>
      <c r="F50" s="140">
        <v>3.1038957880521281</v>
      </c>
      <c r="G50" s="141">
        <v>7.7139577918500208</v>
      </c>
      <c r="H50" s="100"/>
      <c r="I50" s="101"/>
      <c r="J50" s="102"/>
      <c r="K50" s="2"/>
      <c r="L50" s="2"/>
      <c r="O50" s="1"/>
      <c r="P50"/>
    </row>
    <row r="51" spans="1:16" ht="30">
      <c r="A51" s="103"/>
      <c r="B51" s="105" t="s">
        <v>61</v>
      </c>
      <c r="C51" s="158">
        <v>8.5656092704576423</v>
      </c>
      <c r="D51" s="168">
        <v>-1.17800950459538</v>
      </c>
      <c r="E51" s="178">
        <v>18.651223449464055</v>
      </c>
      <c r="F51" s="140">
        <v>30.285879807079198</v>
      </c>
      <c r="G51" s="141">
        <v>1.9650513413165527</v>
      </c>
      <c r="H51" s="100"/>
      <c r="I51" s="101"/>
      <c r="J51" s="102"/>
      <c r="K51" s="2"/>
      <c r="L51" s="2"/>
      <c r="O51" s="1"/>
      <c r="P51"/>
    </row>
    <row r="52" spans="1:16">
      <c r="A52" s="103"/>
      <c r="B52" s="104" t="s">
        <v>62</v>
      </c>
      <c r="C52" s="158">
        <v>8.198911182068727</v>
      </c>
      <c r="D52" s="168">
        <v>5.2706503473525288</v>
      </c>
      <c r="E52" s="178">
        <v>3.7854824558321525</v>
      </c>
      <c r="F52" s="140">
        <v>3.6759144078092163</v>
      </c>
      <c r="G52" s="141">
        <v>3.7413893252288233</v>
      </c>
      <c r="H52" s="100"/>
      <c r="I52" s="101"/>
      <c r="J52" s="102"/>
      <c r="K52" s="2"/>
      <c r="L52" s="2"/>
      <c r="O52" s="1"/>
      <c r="P52"/>
    </row>
    <row r="53" spans="1:16">
      <c r="A53" s="103"/>
      <c r="B53" s="104" t="s">
        <v>63</v>
      </c>
      <c r="C53" s="158">
        <v>13.974243833366558</v>
      </c>
      <c r="D53" s="168">
        <v>2.1519981567926152</v>
      </c>
      <c r="E53" s="178">
        <v>1.1381179601324334</v>
      </c>
      <c r="F53" s="140">
        <v>-2.7727377811857963</v>
      </c>
      <c r="G53" s="141">
        <v>2.8544613813792807</v>
      </c>
      <c r="H53" s="100"/>
      <c r="I53" s="101"/>
      <c r="J53" s="102"/>
      <c r="K53" s="2"/>
      <c r="L53" s="2"/>
      <c r="O53" s="1"/>
      <c r="P53"/>
    </row>
    <row r="54" spans="1:16">
      <c r="A54" s="58">
        <v>3</v>
      </c>
      <c r="B54" s="116" t="s">
        <v>73</v>
      </c>
      <c r="C54" s="157">
        <v>100</v>
      </c>
      <c r="D54" s="157">
        <v>100</v>
      </c>
      <c r="E54" s="199">
        <v>100</v>
      </c>
      <c r="F54" s="200">
        <v>100</v>
      </c>
      <c r="G54" s="201">
        <v>100</v>
      </c>
      <c r="H54" s="113"/>
      <c r="I54" s="114"/>
      <c r="J54" s="115"/>
      <c r="K54" s="2"/>
      <c r="L54" s="2"/>
      <c r="O54" s="1"/>
      <c r="P54"/>
    </row>
    <row r="55" spans="1:16">
      <c r="A55" s="103"/>
      <c r="B55" s="105" t="s">
        <v>51</v>
      </c>
      <c r="C55" s="158">
        <v>18.358125243473836</v>
      </c>
      <c r="D55" s="168">
        <v>18.622820290309384</v>
      </c>
      <c r="E55" s="178">
        <v>18.266963567936269</v>
      </c>
      <c r="F55" s="140">
        <v>20.124302617879223</v>
      </c>
      <c r="G55" s="141">
        <v>19.518347176045523</v>
      </c>
      <c r="H55" s="100"/>
      <c r="I55" s="101"/>
      <c r="J55" s="102"/>
      <c r="K55" s="2"/>
      <c r="L55" s="2"/>
      <c r="O55" s="1"/>
      <c r="P55"/>
    </row>
    <row r="56" spans="1:16" ht="45">
      <c r="A56" s="103"/>
      <c r="B56" s="105" t="s">
        <v>65</v>
      </c>
      <c r="C56" s="158">
        <v>11.233062145765164</v>
      </c>
      <c r="D56" s="168">
        <v>11.667959997427596</v>
      </c>
      <c r="E56" s="178">
        <v>10.860565432546435</v>
      </c>
      <c r="F56" s="140">
        <v>12.266963841641134</v>
      </c>
      <c r="G56" s="141">
        <v>10.951132995319592</v>
      </c>
      <c r="H56" s="100"/>
      <c r="I56" s="101"/>
      <c r="J56" s="102"/>
      <c r="K56" s="2"/>
      <c r="L56" s="2"/>
      <c r="O56" s="1"/>
      <c r="P56"/>
    </row>
    <row r="57" spans="1:16">
      <c r="A57" s="103"/>
      <c r="B57" s="105" t="s">
        <v>54</v>
      </c>
      <c r="C57" s="158">
        <v>9.5139227629140013</v>
      </c>
      <c r="D57" s="168">
        <v>9.7264448247815274</v>
      </c>
      <c r="E57" s="178">
        <v>10.294475623642873</v>
      </c>
      <c r="F57" s="140">
        <v>8.5097791004579904</v>
      </c>
      <c r="G57" s="141">
        <v>9.2914445820028195</v>
      </c>
      <c r="H57" s="100"/>
      <c r="I57" s="101"/>
      <c r="J57" s="102"/>
      <c r="K57" s="2"/>
      <c r="L57" s="2"/>
      <c r="O57" s="1"/>
      <c r="P57"/>
    </row>
    <row r="58" spans="1:16" ht="30">
      <c r="A58" s="103"/>
      <c r="B58" s="105" t="s">
        <v>66</v>
      </c>
      <c r="C58" s="158">
        <v>16.408999863114772</v>
      </c>
      <c r="D58" s="168">
        <v>17.749208338718798</v>
      </c>
      <c r="E58" s="178">
        <v>17.049232031561534</v>
      </c>
      <c r="F58" s="140">
        <v>16.106749881229231</v>
      </c>
      <c r="G58" s="141">
        <v>15.825845320439511</v>
      </c>
      <c r="H58" s="100"/>
      <c r="I58" s="101"/>
      <c r="J58" s="102"/>
      <c r="K58" s="2"/>
      <c r="L58" s="2"/>
      <c r="O58" s="1"/>
      <c r="P58"/>
    </row>
    <row r="59" spans="1:16">
      <c r="A59" s="103"/>
      <c r="B59" s="105" t="s">
        <v>67</v>
      </c>
      <c r="C59" s="158">
        <v>3.0045359360628283</v>
      </c>
      <c r="D59" s="168">
        <v>2.9840238996989754</v>
      </c>
      <c r="E59" s="178">
        <v>3.0646490904280972</v>
      </c>
      <c r="F59" s="140">
        <v>2.961918906676186</v>
      </c>
      <c r="G59" s="141">
        <v>2.858886243390101</v>
      </c>
      <c r="H59" s="100"/>
      <c r="I59" s="101"/>
      <c r="J59" s="102"/>
      <c r="K59" s="2"/>
      <c r="L59" s="2"/>
      <c r="O59" s="1"/>
      <c r="P59"/>
    </row>
    <row r="60" spans="1:16">
      <c r="A60" s="103"/>
      <c r="B60" s="105" t="s">
        <v>68</v>
      </c>
      <c r="C60" s="158">
        <v>2.0565425350373925</v>
      </c>
      <c r="D60" s="168">
        <v>2.024469496731605</v>
      </c>
      <c r="E60" s="178">
        <v>2.0679090831630318</v>
      </c>
      <c r="F60" s="140">
        <v>2.0878771068598709</v>
      </c>
      <c r="G60" s="141">
        <v>2.0260201926316319</v>
      </c>
      <c r="H60" s="100"/>
      <c r="I60" s="101"/>
      <c r="J60" s="102"/>
      <c r="K60" s="2"/>
      <c r="L60" s="2"/>
      <c r="O60" s="1"/>
      <c r="P60"/>
    </row>
    <row r="61" spans="1:16">
      <c r="A61" s="103"/>
      <c r="B61" s="105" t="s">
        <v>69</v>
      </c>
      <c r="C61" s="158">
        <v>5.7134761085612435</v>
      </c>
      <c r="D61" s="168">
        <v>5.592481700459965</v>
      </c>
      <c r="E61" s="178">
        <v>5.9177945339528684</v>
      </c>
      <c r="F61" s="140">
        <v>6.3498849935513828</v>
      </c>
      <c r="G61" s="141">
        <v>6.5020543278596392</v>
      </c>
      <c r="H61" s="100"/>
      <c r="I61" s="101"/>
      <c r="J61" s="102"/>
      <c r="K61" s="2"/>
      <c r="L61" s="2"/>
      <c r="O61" s="1"/>
      <c r="P61"/>
    </row>
    <row r="62" spans="1:16" ht="30">
      <c r="A62" s="103"/>
      <c r="B62" s="105" t="s">
        <v>70</v>
      </c>
      <c r="C62" s="158">
        <v>6.1479918231392876</v>
      </c>
      <c r="D62" s="168">
        <v>5.9177508370763441</v>
      </c>
      <c r="E62" s="178">
        <v>5.937095879798286</v>
      </c>
      <c r="F62" s="140">
        <v>5.8735253317629939</v>
      </c>
      <c r="G62" s="141">
        <v>5.9049680090881989</v>
      </c>
      <c r="H62" s="100"/>
      <c r="I62" s="101"/>
      <c r="J62" s="102"/>
      <c r="K62" s="2"/>
      <c r="L62" s="2"/>
      <c r="O62" s="1"/>
      <c r="P62"/>
    </row>
    <row r="63" spans="1:16" ht="30">
      <c r="A63" s="103"/>
      <c r="B63" s="105" t="s">
        <v>71</v>
      </c>
      <c r="C63" s="158">
        <v>12.291049878528547</v>
      </c>
      <c r="D63" s="168">
        <v>11.060804210788215</v>
      </c>
      <c r="E63" s="178">
        <v>11.640127946994815</v>
      </c>
      <c r="F63" s="140">
        <v>11.571716526035482</v>
      </c>
      <c r="G63" s="141">
        <v>12.577603216846784</v>
      </c>
      <c r="H63" s="100"/>
      <c r="I63" s="101"/>
      <c r="J63" s="102"/>
      <c r="K63" s="2"/>
      <c r="L63" s="2"/>
      <c r="O63" s="1"/>
      <c r="P63"/>
    </row>
    <row r="64" spans="1:16" ht="60">
      <c r="A64" s="103"/>
      <c r="B64" s="105" t="s">
        <v>72</v>
      </c>
      <c r="C64" s="158">
        <v>2.2406352077889808</v>
      </c>
      <c r="D64" s="158">
        <v>2.0276282322242976</v>
      </c>
      <c r="E64" s="158">
        <v>2.3244672227631282</v>
      </c>
      <c r="F64" s="158">
        <v>2.3966259789704178</v>
      </c>
      <c r="G64" s="158">
        <v>2.3314579691310908</v>
      </c>
      <c r="H64" s="100"/>
      <c r="I64" s="101"/>
      <c r="J64" s="102"/>
      <c r="L64" s="2"/>
      <c r="O64" s="1"/>
      <c r="P64"/>
    </row>
    <row r="65" spans="1:16">
      <c r="A65" s="103"/>
      <c r="B65" s="104" t="s">
        <v>62</v>
      </c>
      <c r="C65" s="158">
        <v>86.968341504386061</v>
      </c>
      <c r="D65" s="158">
        <v>87.368183500069946</v>
      </c>
      <c r="E65" s="158">
        <v>87.423280412787335</v>
      </c>
      <c r="F65" s="158">
        <v>88.249344285063913</v>
      </c>
      <c r="G65" s="158">
        <v>87.787760032754875</v>
      </c>
      <c r="H65" s="100"/>
      <c r="I65" s="101"/>
      <c r="J65" s="102"/>
      <c r="K65" s="34"/>
      <c r="L65" s="35"/>
      <c r="M65" s="35"/>
      <c r="N65" s="35"/>
      <c r="O65" s="34"/>
      <c r="P65"/>
    </row>
    <row r="66" spans="1:16" ht="15.75" thickBot="1">
      <c r="A66" s="106"/>
      <c r="B66" s="107" t="s">
        <v>63</v>
      </c>
      <c r="C66" s="159">
        <v>13.031658495613947</v>
      </c>
      <c r="D66" s="169">
        <v>12.631816499930052</v>
      </c>
      <c r="E66" s="178">
        <v>12.576719587212661</v>
      </c>
      <c r="F66" s="144">
        <v>11.750655714936091</v>
      </c>
      <c r="G66" s="145">
        <v>12.212239967245131</v>
      </c>
      <c r="H66" s="108"/>
      <c r="I66" s="109"/>
      <c r="J66" s="110"/>
      <c r="K66" s="34"/>
      <c r="L66" s="35"/>
      <c r="M66" s="35"/>
      <c r="N66" s="35"/>
      <c r="O66" s="34"/>
      <c r="P66"/>
    </row>
    <row r="67" spans="1:16">
      <c r="A67" s="88"/>
      <c r="B67" s="82" t="s">
        <v>164</v>
      </c>
      <c r="C67" s="91"/>
      <c r="D67" s="91"/>
      <c r="E67" s="91"/>
      <c r="F67" s="91"/>
      <c r="G67" s="91"/>
      <c r="H67" s="91"/>
      <c r="I67" s="91"/>
      <c r="J67" s="92"/>
      <c r="L67" s="2"/>
      <c r="O67" s="1"/>
      <c r="P67"/>
    </row>
    <row r="68" spans="1:16">
      <c r="A68" s="58">
        <v>1</v>
      </c>
      <c r="B68" s="59" t="s">
        <v>15</v>
      </c>
      <c r="C68" s="291">
        <v>52.9</v>
      </c>
      <c r="D68" s="170">
        <v>55.5</v>
      </c>
      <c r="E68" s="292">
        <v>57.2</v>
      </c>
      <c r="F68" s="140">
        <v>57.0189758037384</v>
      </c>
      <c r="G68" s="141"/>
      <c r="H68" s="69"/>
      <c r="I68" s="61"/>
      <c r="J68" s="77" t="e">
        <f>C68-#REF!</f>
        <v>#REF!</v>
      </c>
      <c r="L68" s="2"/>
      <c r="O68" s="1"/>
      <c r="P68"/>
    </row>
    <row r="69" spans="1:16">
      <c r="A69" s="58">
        <v>1.1000000000000001</v>
      </c>
      <c r="B69" s="59" t="s">
        <v>25</v>
      </c>
      <c r="C69" s="291">
        <v>59.5</v>
      </c>
      <c r="D69" s="170">
        <v>61.2</v>
      </c>
      <c r="E69" s="292">
        <v>63</v>
      </c>
      <c r="F69" s="140">
        <v>62.671093596076787</v>
      </c>
      <c r="G69" s="141"/>
      <c r="H69" s="69"/>
      <c r="I69" s="61"/>
      <c r="J69" s="77" t="e">
        <f>C69-#REF!</f>
        <v>#REF!</v>
      </c>
      <c r="L69" s="2"/>
      <c r="O69" s="1"/>
      <c r="P69"/>
    </row>
    <row r="70" spans="1:16">
      <c r="A70" s="58">
        <v>1.2</v>
      </c>
      <c r="B70" s="59" t="s">
        <v>26</v>
      </c>
      <c r="C70" s="291">
        <v>46.4</v>
      </c>
      <c r="D70" s="170">
        <v>50.1</v>
      </c>
      <c r="E70" s="292">
        <v>51.7</v>
      </c>
      <c r="F70" s="140">
        <v>51.579173483291974</v>
      </c>
      <c r="G70" s="141"/>
      <c r="H70" s="69"/>
      <c r="I70" s="61"/>
      <c r="J70" s="77" t="e">
        <f>C70-#REF!</f>
        <v>#REF!</v>
      </c>
      <c r="L70" s="2"/>
      <c r="O70" s="1"/>
      <c r="P70"/>
    </row>
    <row r="71" spans="1:16">
      <c r="A71" s="58">
        <v>2</v>
      </c>
      <c r="B71" s="59" t="s">
        <v>6</v>
      </c>
      <c r="C71" s="291">
        <v>11.5</v>
      </c>
      <c r="D71" s="170">
        <v>10.9</v>
      </c>
      <c r="E71" s="292">
        <v>10.7</v>
      </c>
      <c r="F71" s="140">
        <v>10.852548003917949</v>
      </c>
      <c r="G71" s="141"/>
      <c r="H71" s="69"/>
      <c r="I71" s="61"/>
      <c r="J71" s="77" t="e">
        <f>C71-#REF!</f>
        <v>#REF!</v>
      </c>
      <c r="L71" s="2"/>
      <c r="O71" s="1"/>
      <c r="P71"/>
    </row>
    <row r="72" spans="1:16">
      <c r="A72" s="58">
        <v>2.1</v>
      </c>
      <c r="B72" s="59" t="s">
        <v>16</v>
      </c>
      <c r="C72" s="291">
        <v>11.3</v>
      </c>
      <c r="D72" s="170">
        <v>10.6</v>
      </c>
      <c r="E72" s="292">
        <v>10.5</v>
      </c>
      <c r="F72" s="140">
        <v>10.60427721117461</v>
      </c>
      <c r="G72" s="141"/>
      <c r="H72" s="69"/>
      <c r="I72" s="61"/>
      <c r="J72" s="77" t="e">
        <f>C72-#REF!</f>
        <v>#REF!</v>
      </c>
      <c r="L72" s="2"/>
      <c r="O72" s="1"/>
      <c r="P72"/>
    </row>
    <row r="73" spans="1:16">
      <c r="A73" s="58">
        <v>2.2000000000000002</v>
      </c>
      <c r="B73" s="59" t="s">
        <v>17</v>
      </c>
      <c r="C73" s="291">
        <v>11.8</v>
      </c>
      <c r="D73" s="170">
        <v>11.4</v>
      </c>
      <c r="E73" s="292">
        <v>10.9</v>
      </c>
      <c r="F73" s="140">
        <v>11.141133478734405</v>
      </c>
      <c r="G73" s="141"/>
      <c r="H73" s="69"/>
      <c r="I73" s="61"/>
      <c r="J73" s="77" t="e">
        <f>C73-#REF!</f>
        <v>#REF!</v>
      </c>
      <c r="L73" s="2"/>
      <c r="O73" s="1"/>
      <c r="P73"/>
    </row>
    <row r="74" spans="1:16">
      <c r="A74" s="58">
        <v>3</v>
      </c>
      <c r="B74" s="59" t="s">
        <v>22</v>
      </c>
      <c r="C74" s="162">
        <v>30000</v>
      </c>
      <c r="D74" s="155">
        <v>34000</v>
      </c>
      <c r="E74" s="292">
        <v>40000</v>
      </c>
      <c r="F74" s="142">
        <v>34000</v>
      </c>
      <c r="G74" s="143">
        <v>40000</v>
      </c>
      <c r="H74" s="69"/>
      <c r="I74" s="61"/>
      <c r="J74" s="76" t="e">
        <f>C74/#REF!*100-100</f>
        <v>#REF!</v>
      </c>
      <c r="L74" s="2"/>
      <c r="O74" s="1"/>
      <c r="P74"/>
    </row>
    <row r="75" spans="1:16">
      <c r="A75" s="58">
        <v>4</v>
      </c>
      <c r="B75" s="59" t="s">
        <v>24</v>
      </c>
      <c r="C75" s="162">
        <v>57190</v>
      </c>
      <c r="D75" s="155">
        <v>61898</v>
      </c>
      <c r="E75" s="292">
        <v>70539</v>
      </c>
      <c r="F75" s="142">
        <v>64706</v>
      </c>
      <c r="G75" s="143">
        <v>73641</v>
      </c>
      <c r="H75" s="69"/>
      <c r="I75" s="61"/>
      <c r="J75" s="76" t="e">
        <f>C75/#REF!*100-100</f>
        <v>#REF!</v>
      </c>
      <c r="L75" s="2"/>
      <c r="O75" s="1"/>
      <c r="P75"/>
    </row>
    <row r="76" spans="1:16">
      <c r="A76" s="58">
        <v>4.0999999999999996</v>
      </c>
      <c r="B76" s="59" t="s">
        <v>162</v>
      </c>
      <c r="C76" s="162">
        <v>51858</v>
      </c>
      <c r="D76" s="155">
        <v>58211</v>
      </c>
      <c r="E76" s="292">
        <v>65566</v>
      </c>
      <c r="F76" s="142">
        <v>60943</v>
      </c>
      <c r="G76" s="143">
        <v>68686</v>
      </c>
      <c r="H76" s="69"/>
      <c r="I76" s="61"/>
      <c r="J76" s="76" t="e">
        <f>C76/#REF!*100-100</f>
        <v>#REF!</v>
      </c>
      <c r="L76" s="2"/>
      <c r="O76" s="1"/>
      <c r="P76"/>
    </row>
    <row r="77" spans="1:16" ht="15.75" thickBot="1">
      <c r="A77" s="58">
        <v>4.2</v>
      </c>
      <c r="B77" s="59" t="s">
        <v>23</v>
      </c>
      <c r="C77" s="162">
        <v>68508</v>
      </c>
      <c r="D77" s="155">
        <v>70007</v>
      </c>
      <c r="E77" s="292">
        <v>81887</v>
      </c>
      <c r="F77" s="142">
        <v>73205</v>
      </c>
      <c r="G77" s="143">
        <v>84979</v>
      </c>
      <c r="H77" s="69"/>
      <c r="I77" s="61"/>
      <c r="J77" s="76" t="e">
        <f>C77/#REF!*100-100</f>
        <v>#REF!</v>
      </c>
      <c r="L77" s="2"/>
      <c r="O77" s="1"/>
      <c r="P77"/>
    </row>
    <row r="78" spans="1:16">
      <c r="A78" s="88"/>
      <c r="B78" s="82" t="s">
        <v>143</v>
      </c>
      <c r="C78" s="91"/>
      <c r="D78" s="91"/>
      <c r="E78" s="91"/>
      <c r="F78" s="91"/>
      <c r="G78" s="91"/>
      <c r="H78" s="91"/>
      <c r="I78" s="91"/>
      <c r="J78" s="92"/>
      <c r="L78" s="2"/>
      <c r="O78" s="1"/>
      <c r="P78"/>
    </row>
    <row r="79" spans="1:16">
      <c r="A79" s="103"/>
      <c r="B79" s="59" t="s">
        <v>21</v>
      </c>
      <c r="C79" s="160">
        <v>2</v>
      </c>
      <c r="D79" s="171">
        <v>6.7252027153006155</v>
      </c>
      <c r="E79" s="135">
        <v>4.7597642193007328</v>
      </c>
      <c r="F79" s="136">
        <v>6.5173819609294803</v>
      </c>
      <c r="G79" s="135">
        <v>2.7380043399292564</v>
      </c>
      <c r="H79" s="137">
        <v>4.5259</v>
      </c>
      <c r="I79" s="135">
        <v>2.1428278730733439</v>
      </c>
      <c r="J79" s="138">
        <v>4.7597642193007301</v>
      </c>
      <c r="L79" s="2"/>
      <c r="O79" s="1"/>
      <c r="P79"/>
    </row>
    <row r="80" spans="1:16">
      <c r="A80" s="103"/>
      <c r="B80" s="59" t="s">
        <v>29</v>
      </c>
      <c r="C80" s="161">
        <v>2.6989083333333213</v>
      </c>
      <c r="D80" s="172">
        <v>19.937537473012725</v>
      </c>
      <c r="E80" s="135">
        <v>6.0993728931556461</v>
      </c>
      <c r="F80" s="136">
        <v>9.4220753253114538</v>
      </c>
      <c r="G80" s="135">
        <v>2.7945362076821141</v>
      </c>
      <c r="H80" s="134"/>
      <c r="I80" s="135"/>
      <c r="J80" s="138">
        <v>6.0993728931556461</v>
      </c>
      <c r="L80" s="2"/>
      <c r="O80" s="1"/>
      <c r="P80"/>
    </row>
    <row r="81" spans="1:16">
      <c r="A81" s="103"/>
      <c r="B81" s="59" t="s">
        <v>30</v>
      </c>
      <c r="C81" s="161">
        <v>2.1408916666666471</v>
      </c>
      <c r="D81" s="172">
        <v>16.856308039214113</v>
      </c>
      <c r="E81" s="135">
        <v>7.18112027160835</v>
      </c>
      <c r="F81" s="136">
        <v>9.2500215339950955</v>
      </c>
      <c r="G81" s="139">
        <v>3.5119648296410446</v>
      </c>
      <c r="H81" s="134"/>
      <c r="I81" s="135"/>
      <c r="J81" s="138">
        <v>7.18112027160835</v>
      </c>
      <c r="L81" s="2"/>
      <c r="O81" s="1"/>
      <c r="P81"/>
    </row>
    <row r="82" spans="1:16">
      <c r="A82" s="103"/>
      <c r="B82" s="59" t="s">
        <v>31</v>
      </c>
      <c r="C82" s="161">
        <v>6.1553499999999843</v>
      </c>
      <c r="D82" s="172">
        <v>27.926430462524991</v>
      </c>
      <c r="E82" s="135">
        <v>4.0727854700674015</v>
      </c>
      <c r="F82" s="136">
        <v>9.0618209622288504</v>
      </c>
      <c r="G82" s="135">
        <v>0.49398527219474886</v>
      </c>
      <c r="H82" s="134"/>
      <c r="I82" s="135"/>
      <c r="J82" s="138">
        <v>4.0727854700674015</v>
      </c>
      <c r="L82" s="2"/>
      <c r="O82" s="1"/>
      <c r="P82"/>
    </row>
    <row r="83" spans="1:16">
      <c r="A83" s="103"/>
      <c r="B83" s="59" t="s">
        <v>32</v>
      </c>
      <c r="C83" s="161">
        <v>2.6827749999999781</v>
      </c>
      <c r="D83" s="172">
        <v>9.0244119976955233</v>
      </c>
      <c r="E83" s="135">
        <v>0.40488542995996113</v>
      </c>
      <c r="F83" s="136">
        <v>1.2401347156566231</v>
      </c>
      <c r="G83" s="135">
        <v>-1.8679611436125185</v>
      </c>
      <c r="H83" s="134"/>
      <c r="I83" s="135"/>
      <c r="J83" s="138">
        <v>0.40488542995996113</v>
      </c>
      <c r="L83" s="2"/>
      <c r="O83" s="1"/>
      <c r="P83"/>
    </row>
    <row r="84" spans="1:16" ht="15.75" thickBot="1">
      <c r="A84" s="103"/>
      <c r="B84" s="59" t="s">
        <v>33</v>
      </c>
      <c r="C84" s="161">
        <v>1.8002078957872527</v>
      </c>
      <c r="D84" s="172">
        <v>6.3793201171105807</v>
      </c>
      <c r="E84" s="135">
        <v>4.5439341155419442</v>
      </c>
      <c r="F84" s="136">
        <v>5.288222777396939</v>
      </c>
      <c r="G84" s="135">
        <v>3.4162169740429675</v>
      </c>
      <c r="H84" s="134"/>
      <c r="I84" s="135"/>
      <c r="J84" s="138">
        <v>4.5439341155419397</v>
      </c>
      <c r="L84" s="2"/>
      <c r="O84" s="1"/>
      <c r="P84"/>
    </row>
    <row r="85" spans="1:16">
      <c r="A85" s="88"/>
      <c r="B85" s="82" t="s">
        <v>144</v>
      </c>
      <c r="C85" s="91"/>
      <c r="D85" s="91"/>
      <c r="E85" s="91"/>
      <c r="F85" s="91"/>
      <c r="G85" s="91"/>
      <c r="H85" s="91"/>
      <c r="I85" s="91"/>
      <c r="J85" s="92"/>
      <c r="L85" s="2"/>
      <c r="O85" s="1"/>
      <c r="P85"/>
    </row>
    <row r="86" spans="1:16" ht="15.75">
      <c r="A86" s="58">
        <v>1</v>
      </c>
      <c r="B86" s="60" t="s">
        <v>34</v>
      </c>
      <c r="C86" s="202">
        <v>1396</v>
      </c>
      <c r="D86" s="173">
        <v>1420</v>
      </c>
      <c r="E86" s="173">
        <v>1602</v>
      </c>
      <c r="F86" s="128">
        <v>429</v>
      </c>
      <c r="G86" s="128">
        <v>311</v>
      </c>
      <c r="H86" s="69"/>
      <c r="I86" s="203"/>
      <c r="J86" s="204">
        <f>E86/D86*100-100</f>
        <v>12.816901408450704</v>
      </c>
      <c r="L86" s="2"/>
      <c r="O86" s="1"/>
      <c r="P86"/>
    </row>
    <row r="87" spans="1:16">
      <c r="A87" s="68">
        <v>2</v>
      </c>
      <c r="B87" s="60" t="s">
        <v>18</v>
      </c>
      <c r="C87" s="293">
        <f>+C88+C89</f>
        <v>1169487.490768</v>
      </c>
      <c r="D87" s="293">
        <f t="shared" ref="D87:I87" si="1">+D88+D89</f>
        <v>1437165.186506978</v>
      </c>
      <c r="E87" s="293">
        <f t="shared" si="1"/>
        <v>1312983.1728845043</v>
      </c>
      <c r="F87" s="293">
        <f t="shared" si="1"/>
        <v>330722.75421393546</v>
      </c>
      <c r="G87" s="293">
        <f t="shared" si="1"/>
        <v>304163.93888682628</v>
      </c>
      <c r="H87" s="293">
        <f t="shared" si="1"/>
        <v>113205.95218505364</v>
      </c>
      <c r="I87" s="293">
        <f t="shared" si="1"/>
        <v>111409.60287305411</v>
      </c>
      <c r="J87" s="147">
        <f>+I87/H87*100-100</f>
        <v>-1.5867975820415268</v>
      </c>
      <c r="L87" s="2"/>
      <c r="O87" s="1"/>
      <c r="P87"/>
    </row>
    <row r="88" spans="1:16">
      <c r="A88" s="68">
        <v>2.1</v>
      </c>
      <c r="B88" s="60" t="s">
        <v>19</v>
      </c>
      <c r="C88" s="294">
        <v>368769.356776</v>
      </c>
      <c r="D88" s="295">
        <v>486784.26179199998</v>
      </c>
      <c r="E88" s="296">
        <v>440307.65299360006</v>
      </c>
      <c r="F88" s="148">
        <v>122525.6823919197</v>
      </c>
      <c r="G88" s="146">
        <v>95215.738139499968</v>
      </c>
      <c r="H88" s="149">
        <v>38109.643571510001</v>
      </c>
      <c r="I88" s="146">
        <v>34732.441990880005</v>
      </c>
      <c r="J88" s="147">
        <f>+I88/H88*100-100</f>
        <v>-8.8618031136736448</v>
      </c>
      <c r="L88" s="2"/>
      <c r="O88" s="1"/>
      <c r="P88"/>
    </row>
    <row r="89" spans="1:16">
      <c r="A89" s="68">
        <v>2.2000000000000002</v>
      </c>
      <c r="B89" s="60" t="s">
        <v>20</v>
      </c>
      <c r="C89" s="294">
        <v>800718.13399200002</v>
      </c>
      <c r="D89" s="295">
        <v>950380.92471497797</v>
      </c>
      <c r="E89" s="296">
        <v>872675.51989090419</v>
      </c>
      <c r="F89" s="150">
        <v>208197.07182201574</v>
      </c>
      <c r="G89" s="151">
        <v>208948.20074732628</v>
      </c>
      <c r="H89" s="149">
        <v>75096.308613543632</v>
      </c>
      <c r="I89" s="146">
        <v>76677.16088217411</v>
      </c>
      <c r="J89" s="147">
        <f>+I89/H89*100-100</f>
        <v>2.1050998348877101</v>
      </c>
      <c r="L89" s="2"/>
      <c r="O89" s="1"/>
      <c r="P89"/>
    </row>
    <row r="90" spans="1:16">
      <c r="A90" s="58">
        <v>3</v>
      </c>
      <c r="B90" s="60" t="s">
        <v>166</v>
      </c>
      <c r="C90" s="129">
        <v>181549</v>
      </c>
      <c r="D90" s="174">
        <v>209591</v>
      </c>
      <c r="E90" s="129">
        <v>226778</v>
      </c>
      <c r="F90" s="177"/>
      <c r="G90" s="130"/>
      <c r="H90" s="126"/>
      <c r="I90" s="131"/>
      <c r="J90" s="208">
        <f>((E90-D90)/D90)*100</f>
        <v>8.2002566904113259</v>
      </c>
      <c r="L90" s="2"/>
      <c r="O90" s="1"/>
      <c r="P90"/>
    </row>
    <row r="91" spans="1:16">
      <c r="A91" s="58">
        <v>3.1</v>
      </c>
      <c r="B91" s="60" t="s">
        <v>167</v>
      </c>
      <c r="C91" s="129">
        <v>29152</v>
      </c>
      <c r="D91" s="205">
        <v>37491</v>
      </c>
      <c r="E91" s="194">
        <v>26319</v>
      </c>
      <c r="F91" s="177"/>
      <c r="G91" s="130"/>
      <c r="H91" s="126"/>
      <c r="I91" s="131"/>
      <c r="J91" s="208">
        <f>((E91-D91)/D91)*100</f>
        <v>-29.799151796431143</v>
      </c>
      <c r="L91" s="2"/>
      <c r="O91" s="1"/>
      <c r="P91"/>
    </row>
    <row r="92" spans="1:16">
      <c r="A92" s="58">
        <v>4</v>
      </c>
      <c r="B92" s="60" t="s">
        <v>148</v>
      </c>
      <c r="C92" s="209">
        <v>1457</v>
      </c>
      <c r="D92" s="175">
        <v>1580</v>
      </c>
      <c r="E92" s="196">
        <v>1817</v>
      </c>
      <c r="F92" s="165"/>
      <c r="G92" s="129"/>
      <c r="H92" s="129"/>
      <c r="I92" s="129"/>
      <c r="J92" s="132">
        <f>E92/D92*100-100</f>
        <v>14.999999999999986</v>
      </c>
      <c r="L92" s="2"/>
      <c r="O92" s="1"/>
      <c r="P92"/>
    </row>
    <row r="93" spans="1:16">
      <c r="A93" s="58">
        <v>5</v>
      </c>
      <c r="B93" s="60" t="s">
        <v>149</v>
      </c>
      <c r="C93" s="129">
        <v>3186072</v>
      </c>
      <c r="D93" s="174">
        <v>3831329</v>
      </c>
      <c r="E93" s="196">
        <v>6007854</v>
      </c>
      <c r="F93" s="177"/>
      <c r="G93" s="130"/>
      <c r="H93" s="129">
        <v>683713</v>
      </c>
      <c r="I93" s="129">
        <v>869073</v>
      </c>
      <c r="J93" s="132">
        <v>56.808616540109171</v>
      </c>
      <c r="K93" s="3"/>
      <c r="L93" s="2"/>
      <c r="O93" s="1"/>
      <c r="P93"/>
    </row>
    <row r="94" spans="1:16">
      <c r="A94" s="58">
        <v>5.0999999999999996</v>
      </c>
      <c r="B94" s="60" t="s">
        <v>150</v>
      </c>
      <c r="C94" s="129">
        <v>1155185</v>
      </c>
      <c r="D94" s="174">
        <v>1339177</v>
      </c>
      <c r="E94" s="196">
        <v>2101259</v>
      </c>
      <c r="F94" s="177"/>
      <c r="G94" s="130"/>
      <c r="H94" s="129">
        <v>194606</v>
      </c>
      <c r="I94" s="129">
        <v>206149</v>
      </c>
      <c r="J94" s="132">
        <v>56.906741976602035</v>
      </c>
      <c r="K94" s="32"/>
      <c r="L94" s="31"/>
      <c r="M94" s="31"/>
      <c r="N94" s="31"/>
      <c r="O94" s="30"/>
      <c r="P94"/>
    </row>
    <row r="95" spans="1:16">
      <c r="A95" s="58">
        <v>5.2</v>
      </c>
      <c r="B95" s="60" t="s">
        <v>151</v>
      </c>
      <c r="C95" s="129">
        <v>2030887</v>
      </c>
      <c r="D95" s="174">
        <v>2492152</v>
      </c>
      <c r="E95" s="196">
        <v>3906595</v>
      </c>
      <c r="F95" s="177"/>
      <c r="G95" s="130"/>
      <c r="H95" s="129">
        <v>489107</v>
      </c>
      <c r="I95" s="129">
        <v>662924</v>
      </c>
      <c r="J95" s="132">
        <v>56.75588808387289</v>
      </c>
      <c r="K95" s="32"/>
      <c r="L95" s="31"/>
      <c r="M95" s="31"/>
      <c r="N95" s="31"/>
      <c r="O95" s="30"/>
      <c r="P95"/>
    </row>
    <row r="96" spans="1:16">
      <c r="A96" s="58">
        <v>6</v>
      </c>
      <c r="B96" s="60" t="s">
        <v>152</v>
      </c>
      <c r="C96" s="129">
        <v>1230916</v>
      </c>
      <c r="D96" s="174">
        <v>1569982</v>
      </c>
      <c r="E96" s="196">
        <v>2336130</v>
      </c>
      <c r="F96" s="177"/>
      <c r="G96" s="130"/>
      <c r="H96" s="129">
        <v>260711</v>
      </c>
      <c r="I96" s="129">
        <v>365185</v>
      </c>
      <c r="J96" s="132">
        <v>48.799795156887143</v>
      </c>
      <c r="L96" s="2"/>
      <c r="O96" s="1"/>
      <c r="P96"/>
    </row>
    <row r="97" spans="1:16">
      <c r="A97" s="58">
        <v>6.1</v>
      </c>
      <c r="B97" s="60" t="s">
        <v>153</v>
      </c>
      <c r="C97" s="129">
        <v>545835</v>
      </c>
      <c r="D97" s="174">
        <v>683467</v>
      </c>
      <c r="E97" s="196">
        <v>926803</v>
      </c>
      <c r="F97" s="177"/>
      <c r="G97" s="130"/>
      <c r="H97" s="129">
        <v>81189</v>
      </c>
      <c r="I97" s="129">
        <v>96164</v>
      </c>
      <c r="J97" s="132">
        <v>35.603182011713784</v>
      </c>
      <c r="K97" s="30"/>
      <c r="L97" s="31"/>
      <c r="M97" s="31"/>
      <c r="N97" s="31"/>
      <c r="O97" s="30"/>
      <c r="P97"/>
    </row>
    <row r="98" spans="1:16">
      <c r="A98" s="58">
        <v>6.2</v>
      </c>
      <c r="B98" s="60" t="s">
        <v>154</v>
      </c>
      <c r="C98" s="129">
        <v>685081</v>
      </c>
      <c r="D98" s="174">
        <v>886515</v>
      </c>
      <c r="E98" s="196">
        <v>1409327</v>
      </c>
      <c r="F98" s="177"/>
      <c r="G98" s="130"/>
      <c r="H98" s="129">
        <v>179522</v>
      </c>
      <c r="I98" s="129">
        <v>269021</v>
      </c>
      <c r="J98" s="132">
        <v>58.973847030225102</v>
      </c>
      <c r="K98" s="30"/>
      <c r="L98" s="31"/>
      <c r="M98" s="31"/>
      <c r="N98" s="31"/>
      <c r="O98" s="30"/>
      <c r="P98"/>
    </row>
    <row r="99" spans="1:16">
      <c r="A99" s="57">
        <v>7</v>
      </c>
      <c r="B99" s="60" t="s">
        <v>155</v>
      </c>
      <c r="C99" s="129">
        <v>19239505</v>
      </c>
      <c r="D99" s="174">
        <v>26416445</v>
      </c>
      <c r="E99" s="196">
        <v>33675793</v>
      </c>
      <c r="F99" s="177"/>
      <c r="G99" s="130"/>
      <c r="H99" s="133">
        <v>3072541</v>
      </c>
      <c r="I99" s="133">
        <v>3710124</v>
      </c>
      <c r="J99" s="132">
        <v>27.480412296204122</v>
      </c>
      <c r="L99" s="2"/>
      <c r="O99" s="1"/>
      <c r="P99"/>
    </row>
    <row r="100" spans="1:16">
      <c r="A100" s="57">
        <v>8</v>
      </c>
      <c r="B100" s="60" t="s">
        <v>27</v>
      </c>
      <c r="C100" s="129">
        <v>3928030</v>
      </c>
      <c r="D100" s="174">
        <v>5465802</v>
      </c>
      <c r="E100" s="196">
        <v>6969955</v>
      </c>
      <c r="F100" s="177"/>
      <c r="G100" s="130"/>
      <c r="H100" s="133">
        <v>574698</v>
      </c>
      <c r="I100" s="133">
        <v>676241</v>
      </c>
      <c r="J100" s="132">
        <v>27.519346657635978</v>
      </c>
      <c r="L100" s="2"/>
      <c r="O100" s="1"/>
      <c r="P100"/>
    </row>
    <row r="101" spans="1:16">
      <c r="A101" s="57">
        <v>9</v>
      </c>
      <c r="B101" s="60" t="s">
        <v>28</v>
      </c>
      <c r="C101" s="129">
        <v>4190786</v>
      </c>
      <c r="D101" s="174">
        <v>5882007</v>
      </c>
      <c r="E101" s="196">
        <v>6913347</v>
      </c>
      <c r="F101" s="177"/>
      <c r="G101" s="130"/>
      <c r="H101" s="133">
        <v>576383</v>
      </c>
      <c r="I101" s="133">
        <v>642471</v>
      </c>
      <c r="J101" s="132">
        <v>17.533811163434535</v>
      </c>
      <c r="L101" s="2"/>
      <c r="O101" s="1"/>
      <c r="P101"/>
    </row>
    <row r="102" spans="1:16">
      <c r="A102" s="57">
        <v>10</v>
      </c>
      <c r="B102" s="60" t="s">
        <v>156</v>
      </c>
      <c r="C102" s="129">
        <v>5688649</v>
      </c>
      <c r="D102" s="174">
        <v>7543817</v>
      </c>
      <c r="E102" s="196">
        <v>10155640</v>
      </c>
      <c r="F102" s="177"/>
      <c r="G102" s="130"/>
      <c r="H102" s="133">
        <v>1007033</v>
      </c>
      <c r="I102" s="133">
        <v>1244967</v>
      </c>
      <c r="J102" s="132">
        <v>34.622035502716983</v>
      </c>
      <c r="L102" s="2"/>
      <c r="O102" s="1"/>
      <c r="P102"/>
    </row>
    <row r="103" spans="1:16">
      <c r="A103" s="57">
        <v>11</v>
      </c>
      <c r="B103" s="60" t="s">
        <v>145</v>
      </c>
      <c r="C103" s="129">
        <v>5432040</v>
      </c>
      <c r="D103" s="174">
        <v>7524819</v>
      </c>
      <c r="E103" s="196">
        <v>9636851</v>
      </c>
      <c r="F103" s="177"/>
      <c r="G103" s="130"/>
      <c r="H103" s="133">
        <v>914427</v>
      </c>
      <c r="I103" s="133">
        <v>1146445</v>
      </c>
      <c r="J103" s="132">
        <v>28.067545544949326</v>
      </c>
      <c r="L103" s="2"/>
      <c r="O103" s="1"/>
      <c r="P103"/>
    </row>
    <row r="104" spans="1:16">
      <c r="A104" s="66">
        <v>12</v>
      </c>
      <c r="B104" s="60" t="s">
        <v>35</v>
      </c>
      <c r="C104" s="210">
        <v>212.37174218711965</v>
      </c>
      <c r="D104" s="206">
        <v>232</v>
      </c>
      <c r="E104" s="178"/>
      <c r="F104" s="165"/>
      <c r="G104" s="129"/>
      <c r="H104" s="129"/>
      <c r="I104" s="129"/>
      <c r="J104" s="132"/>
      <c r="L104" s="2"/>
      <c r="O104" s="1"/>
      <c r="P104"/>
    </row>
    <row r="105" spans="1:16">
      <c r="A105" s="66">
        <v>12.4</v>
      </c>
      <c r="B105" s="60" t="s">
        <v>36</v>
      </c>
      <c r="C105" s="211">
        <v>6.6580946680832414</v>
      </c>
      <c r="D105" s="207">
        <v>5.7897338134576009</v>
      </c>
      <c r="E105" s="178"/>
      <c r="F105" s="165"/>
      <c r="G105" s="129"/>
      <c r="H105" s="129"/>
      <c r="I105" s="129"/>
      <c r="J105" s="132"/>
      <c r="L105" s="2"/>
      <c r="O105" s="1"/>
      <c r="P105"/>
    </row>
    <row r="106" spans="1:16">
      <c r="A106" s="66">
        <v>13</v>
      </c>
      <c r="B106" s="60" t="s">
        <v>37</v>
      </c>
      <c r="C106" s="212">
        <v>98.418541388162353</v>
      </c>
      <c r="D106" s="124">
        <v>98.7</v>
      </c>
      <c r="E106" s="178">
        <v>99.1</v>
      </c>
      <c r="F106" s="165"/>
      <c r="G106" s="129"/>
      <c r="H106" s="129"/>
      <c r="I106" s="129"/>
      <c r="J106" s="132">
        <v>0.28598128753765195</v>
      </c>
      <c r="L106" s="2"/>
      <c r="O106" s="1"/>
      <c r="P106"/>
    </row>
    <row r="107" spans="1:16" ht="15.75" thickBot="1">
      <c r="A107" s="67">
        <v>14</v>
      </c>
      <c r="B107" s="80" t="s">
        <v>157</v>
      </c>
      <c r="C107" s="164"/>
      <c r="D107" s="124">
        <v>42.9</v>
      </c>
      <c r="E107" s="178"/>
      <c r="F107" s="165"/>
      <c r="G107" s="129"/>
      <c r="H107" s="129"/>
      <c r="I107" s="129"/>
      <c r="J107" s="132"/>
      <c r="K107" s="30"/>
      <c r="L107" s="31"/>
      <c r="M107" s="31"/>
      <c r="N107" s="31"/>
      <c r="O107" s="30"/>
      <c r="P107"/>
    </row>
    <row r="108" spans="1:16">
      <c r="A108" s="41"/>
      <c r="B108" s="55" t="s">
        <v>165</v>
      </c>
      <c r="C108" s="93"/>
      <c r="D108" s="93"/>
      <c r="E108" s="39"/>
      <c r="F108" s="40"/>
      <c r="G108" s="36"/>
      <c r="H108" s="34"/>
      <c r="I108" s="36"/>
      <c r="J108" s="34"/>
      <c r="K108" s="36"/>
      <c r="L108" s="36"/>
      <c r="M108" s="36"/>
      <c r="N108" s="34"/>
      <c r="O108"/>
      <c r="P108"/>
    </row>
    <row r="109" spans="1:16">
      <c r="A109" s="41"/>
      <c r="B109" s="111" t="s">
        <v>185</v>
      </c>
      <c r="C109" s="94"/>
      <c r="D109" s="94"/>
      <c r="E109" s="39"/>
      <c r="F109" s="40"/>
      <c r="G109" s="36"/>
      <c r="H109" s="34"/>
      <c r="I109" s="36"/>
      <c r="J109" s="34"/>
      <c r="K109" s="36"/>
      <c r="L109" s="36"/>
      <c r="M109" s="36"/>
      <c r="N109" s="34"/>
      <c r="O109"/>
      <c r="P109"/>
    </row>
    <row r="110" spans="1:16">
      <c r="A110" s="42"/>
      <c r="B110" s="111"/>
      <c r="C110" s="94"/>
      <c r="D110" s="94"/>
      <c r="E110" s="39"/>
      <c r="F110" s="39"/>
      <c r="K110" s="2"/>
      <c r="L110" s="2"/>
      <c r="N110" s="1"/>
      <c r="O110"/>
      <c r="P110"/>
    </row>
    <row r="111" spans="1:16">
      <c r="A111" s="41">
        <v>12</v>
      </c>
      <c r="B111" s="111" t="s">
        <v>186</v>
      </c>
      <c r="C111" s="95"/>
      <c r="D111" s="95"/>
      <c r="E111" s="39"/>
      <c r="F111" s="39"/>
      <c r="K111" s="2"/>
      <c r="L111" s="2"/>
      <c r="N111" s="1"/>
      <c r="O111"/>
      <c r="P111"/>
    </row>
    <row r="112" spans="1:16">
      <c r="A112" s="41">
        <v>12.4</v>
      </c>
      <c r="B112" s="111" t="s">
        <v>186</v>
      </c>
      <c r="E112" s="39"/>
      <c r="F112" s="39"/>
      <c r="K112" s="2"/>
      <c r="L112" s="2"/>
      <c r="N112" s="1"/>
      <c r="O112"/>
      <c r="P112"/>
    </row>
    <row r="113" spans="1:16">
      <c r="A113" s="41"/>
      <c r="B113" s="111" t="s">
        <v>180</v>
      </c>
      <c r="E113" s="39"/>
      <c r="F113" s="39"/>
      <c r="K113" s="2"/>
      <c r="L113" s="2"/>
      <c r="N113" s="1"/>
      <c r="O113"/>
      <c r="P113"/>
    </row>
    <row r="114" spans="1:16">
      <c r="A114" s="41"/>
      <c r="B114" s="41"/>
      <c r="E114" s="39"/>
      <c r="F114" s="39"/>
      <c r="K114" s="2"/>
      <c r="L114" s="2"/>
      <c r="O114"/>
      <c r="P114"/>
    </row>
    <row r="115" spans="1:16">
      <c r="E115" s="1"/>
      <c r="F115" s="1"/>
      <c r="K115" s="2"/>
      <c r="L115" s="2"/>
      <c r="O115"/>
      <c r="P115"/>
    </row>
  </sheetData>
  <customSheetViews>
    <customSheetView guid="{FDEA6F19-CA65-4E40-A488-F70B61AD81C1}" scale="80" showGridLines="0">
      <pane xSplit="2" ySplit="3" topLeftCell="C4" activePane="bottomRight" state="frozen"/>
      <selection pane="bottomRight" activeCell="B2" sqref="B2:B3"/>
      <pageMargins left="0.7" right="0.7" top="0.75" bottom="0.75" header="0.3" footer="0.3"/>
      <pageSetup orientation="portrait" r:id="rId1"/>
    </customSheetView>
    <customSheetView guid="{FF922F6A-8155-4489-A398-7A9C91693B39}" scale="80">
      <pane xSplit="2" ySplit="3" topLeftCell="C40" activePane="bottomRight" state="frozen"/>
      <selection pane="bottomRight" activeCell="G40" sqref="G40:I49"/>
      <pageMargins left="0.7" right="0.7" top="0.75" bottom="0.75" header="0.3" footer="0.3"/>
      <pageSetup orientation="portrait" r:id="rId2"/>
    </customSheetView>
    <customSheetView guid="{107848C0-865E-4B97-A1FE-008C1D944D56}" scale="60">
      <selection activeCell="B2" sqref="B2"/>
      <pageMargins left="0.7" right="0.7" top="0.75" bottom="0.75" header="0.3" footer="0.3"/>
      <pageSetup orientation="portrait" r:id="rId3"/>
    </customSheetView>
    <customSheetView guid="{43DBEEED-1CD1-4FA6-96DE-36365D64252A}" scale="90">
      <selection activeCell="K5" sqref="K5:K10"/>
      <pageMargins left="0.7" right="0.7" top="0.75" bottom="0.75" header="0.3" footer="0.3"/>
      <pageSetup orientation="portrait" r:id="rId4"/>
    </customSheetView>
    <customSheetView guid="{8A54BF65-0CE7-47F1-8250-3869C20CF099}" topLeftCell="A60">
      <selection activeCell="B74" sqref="B74"/>
      <pageMargins left="0.7" right="0.7" top="0.75" bottom="0.75" header="0.3" footer="0.3"/>
      <pageSetup orientation="portrait" r:id="rId5"/>
    </customSheetView>
    <customSheetView guid="{CCE8BCED-A5EB-4F35-9F63-3518A35E7734}" scale="80">
      <pane xSplit="2" ySplit="1" topLeftCell="C31" activePane="bottomRight" state="frozen"/>
      <selection pane="bottomRight" activeCell="B42" sqref="B42:I42"/>
      <pageMargins left="0.7" right="0.7" top="0.75" bottom="0.75" header="0.3" footer="0.3"/>
      <pageSetup orientation="portrait" r:id="rId6"/>
    </customSheetView>
    <customSheetView guid="{4C8B2085-1FB0-43DE-B755-1C7E8BFAFD80}" scale="80">
      <pane xSplit="2" ySplit="1" topLeftCell="C23" activePane="bottomRight" state="frozen"/>
      <selection pane="bottomRight" activeCell="B27" sqref="B27"/>
      <pageMargins left="0.7" right="0.7" top="0.75" bottom="0.75" header="0.3" footer="0.3"/>
      <pageSetup orientation="portrait" r:id="rId7"/>
    </customSheetView>
    <customSheetView guid="{FB741687-1A58-4F80-85D5-1E7CB69F6634}" scale="80">
      <selection activeCell="F3" sqref="F3"/>
      <pageMargins left="0.7" right="0.7" top="0.75" bottom="0.75" header="0.3" footer="0.3"/>
    </customSheetView>
    <customSheetView guid="{414319D9-DBE1-4B8F-ACBE-CF950FF854FD}" scale="80" topLeftCell="A19">
      <selection activeCell="C23" sqref="C23"/>
      <pageMargins left="0.7" right="0.7" top="0.75" bottom="0.75" header="0.3" footer="0.3"/>
    </customSheetView>
    <customSheetView guid="{AF367BEB-BD8A-43D4-A793-E06486337066}" topLeftCell="A52">
      <selection activeCell="B68" sqref="B68"/>
      <pageMargins left="0.7" right="0.7" top="0.75" bottom="0.75" header="0.3" footer="0.3"/>
      <pageSetup orientation="portrait" verticalDpi="0" r:id="rId8"/>
    </customSheetView>
    <customSheetView guid="{CE79AB2F-9AFA-43D1-AC9A-2D3C040E30E0}" topLeftCell="A45">
      <selection activeCell="K61" sqref="K61"/>
      <pageMargins left="0.7" right="0.7" top="0.75" bottom="0.75" header="0.3" footer="0.3"/>
      <pageSetup orientation="portrait" verticalDpi="0" r:id="rId9"/>
    </customSheetView>
    <customSheetView guid="{4CCD3BFE-31BA-44B1-AE21-FC20FC1B3C68}" scale="80" topLeftCell="A34">
      <selection activeCell="E55" sqref="E55"/>
      <pageMargins left="0.7" right="0.7" top="0.75" bottom="0.75" header="0.3" footer="0.3"/>
    </customSheetView>
    <customSheetView guid="{668C4098-305E-43E0-AA2E-37D8A90FEF0E}" scale="80" topLeftCell="A47">
      <selection activeCell="F55" sqref="F55"/>
      <pageMargins left="0.7" right="0.7" top="0.75" bottom="0.75" header="0.3" footer="0.3"/>
      <pageSetup orientation="portrait" r:id="rId10"/>
    </customSheetView>
    <customSheetView guid="{1612F140-F57E-40B6-A90F-BFE30BBC5C02}" scale="70">
      <selection activeCell="L91" sqref="L91"/>
      <pageMargins left="0.7" right="0.7" top="0.75" bottom="0.75" header="0.3" footer="0.3"/>
      <pageSetup orientation="portrait" r:id="rId11"/>
    </customSheetView>
    <customSheetView guid="{5D95ADA9-4CAA-4CFA-A466-3A32A777730C}" scale="60">
      <selection activeCell="O6" sqref="O6"/>
      <pageMargins left="0.7" right="0.7" top="0.75" bottom="0.75" header="0.3" footer="0.3"/>
      <pageSetup orientation="portrait" r:id="rId12"/>
    </customSheetView>
  </customSheetViews>
  <mergeCells count="5">
    <mergeCell ref="C2:E2"/>
    <mergeCell ref="B2:B3"/>
    <mergeCell ref="A2:A3"/>
    <mergeCell ref="H2:I2"/>
    <mergeCell ref="F2:G2"/>
  </mergeCells>
  <pageMargins left="0.7" right="0.7" top="0.75" bottom="0.75" header="0.3" footer="0.3"/>
  <pageSetup scale="26" orientation="landscape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9" sqref="B29:C29"/>
    </sheetView>
  </sheetViews>
  <sheetFormatPr defaultRowHeight="15"/>
  <cols>
    <col min="1" max="1" width="42.28515625" customWidth="1"/>
    <col min="2" max="2" width="22.85546875" customWidth="1"/>
  </cols>
  <sheetData/>
  <customSheetViews>
    <customSheetView guid="{FDEA6F19-CA65-4E40-A488-F70B61AD81C1}" state="hidden">
      <selection activeCell="B29" sqref="B29:C29"/>
      <pageMargins left="0.7" right="0.7" top="0.75" bottom="0.75" header="0.3" footer="0.3"/>
      <pageSetup orientation="portrait" r:id="rId1"/>
    </customSheetView>
    <customSheetView guid="{FF922F6A-8155-4489-A398-7A9C91693B39}" state="hidden">
      <selection activeCell="B29" sqref="B29:C29"/>
      <pageMargins left="0.7" right="0.7" top="0.75" bottom="0.75" header="0.3" footer="0.3"/>
      <pageSetup orientation="portrait" r:id="rId2"/>
    </customSheetView>
    <customSheetView guid="{107848C0-865E-4B97-A1FE-008C1D944D56}" state="hidden">
      <selection activeCell="B29" sqref="B29:C29"/>
      <pageMargins left="0.7" right="0.7" top="0.75" bottom="0.75" header="0.3" footer="0.3"/>
      <pageSetup orientation="portrait" r:id="rId3"/>
    </customSheetView>
    <customSheetView guid="{43DBEEED-1CD1-4FA6-96DE-36365D64252A}" state="hidden">
      <selection activeCell="B29" sqref="B29:C29"/>
      <pageMargins left="0.7" right="0.7" top="0.75" bottom="0.75" header="0.3" footer="0.3"/>
      <pageSetup orientation="portrait" r:id="rId4"/>
    </customSheetView>
    <customSheetView guid="{8A54BF65-0CE7-47F1-8250-3869C20CF099}">
      <selection activeCell="A14" sqref="A14"/>
      <pageMargins left="0.7" right="0.7" top="0.75" bottom="0.75" header="0.3" footer="0.3"/>
    </customSheetView>
    <customSheetView guid="{CCE8BCED-A5EB-4F35-9F63-3518A35E7734}">
      <pageMargins left="0.7" right="0.7" top="0.75" bottom="0.75" header="0.3" footer="0.3"/>
    </customSheetView>
    <customSheetView guid="{4C8B2085-1FB0-43DE-B755-1C7E8BFAFD80}">
      <pageMargins left="0.7" right="0.7" top="0.75" bottom="0.75" header="0.3" footer="0.3"/>
    </customSheetView>
    <customSheetView guid="{FB741687-1A58-4F80-85D5-1E7CB69F6634}">
      <pageMargins left="0.7" right="0.7" top="0.75" bottom="0.75" header="0.3" footer="0.3"/>
    </customSheetView>
    <customSheetView guid="{AF367BEB-BD8A-43D4-A793-E06486337066}">
      <pageMargins left="0.7" right="0.7" top="0.75" bottom="0.75" header="0.3" footer="0.3"/>
    </customSheetView>
    <customSheetView guid="{CE79AB2F-9AFA-43D1-AC9A-2D3C040E30E0}">
      <selection activeCell="A14" sqref="A14"/>
      <pageMargins left="0.7" right="0.7" top="0.75" bottom="0.75" header="0.3" footer="0.3"/>
    </customSheetView>
    <customSheetView guid="{4CCD3BFE-31BA-44B1-AE21-FC20FC1B3C68}">
      <selection activeCell="H28" sqref="H28"/>
      <pageMargins left="0.7" right="0.7" top="0.75" bottom="0.75" header="0.3" footer="0.3"/>
    </customSheetView>
    <customSheetView guid="{668C4098-305E-43E0-AA2E-37D8A90FEF0E}" state="hidden">
      <selection activeCell="B29" sqref="B29:C29"/>
      <pageMargins left="0.7" right="0.7" top="0.75" bottom="0.75" header="0.3" footer="0.3"/>
      <pageSetup orientation="portrait" r:id="rId5"/>
    </customSheetView>
    <customSheetView guid="{1612F140-F57E-40B6-A90F-BFE30BBC5C02}" state="hidden">
      <selection activeCell="B29" sqref="B29:C29"/>
      <pageMargins left="0.7" right="0.7" top="0.75" bottom="0.75" header="0.3" footer="0.3"/>
      <pageSetup orientation="portrait" r:id="rId6"/>
    </customSheetView>
    <customSheetView guid="{5D95ADA9-4CAA-4CFA-A466-3A32A777730C}" state="hidden">
      <selection activeCell="B29" sqref="B29:C29"/>
      <pageMargins left="0.7" right="0.7" top="0.75" bottom="0.75" header="0.3" footer="0.3"/>
      <pageSetup orientation="portrait" r:id="rId7"/>
    </customSheetView>
  </customSheetView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M15"/>
  <sheetViews>
    <sheetView workbookViewId="0">
      <selection activeCell="E8" sqref="E8"/>
    </sheetView>
  </sheetViews>
  <sheetFormatPr defaultRowHeight="15"/>
  <sheetData>
    <row r="6" spans="1:13">
      <c r="B6" s="47">
        <v>2018</v>
      </c>
      <c r="C6" s="48">
        <v>2018</v>
      </c>
      <c r="D6" s="48">
        <v>2018</v>
      </c>
      <c r="E6" s="47">
        <v>2019</v>
      </c>
      <c r="F6" s="48">
        <v>2019</v>
      </c>
      <c r="G6" s="48">
        <v>2019</v>
      </c>
      <c r="H6" s="47">
        <v>2020</v>
      </c>
      <c r="I6" s="48">
        <v>2020</v>
      </c>
      <c r="J6" s="48">
        <v>2020</v>
      </c>
      <c r="K6" s="47">
        <v>2021</v>
      </c>
      <c r="L6" s="48">
        <v>2021</v>
      </c>
      <c r="M6" s="48">
        <v>2021</v>
      </c>
    </row>
    <row r="7" spans="1:13">
      <c r="B7" s="44" t="s">
        <v>168</v>
      </c>
      <c r="C7" s="45" t="s">
        <v>169</v>
      </c>
      <c r="D7" s="46" t="s">
        <v>170</v>
      </c>
      <c r="E7" s="44" t="s">
        <v>168</v>
      </c>
      <c r="F7" s="45" t="s">
        <v>169</v>
      </c>
      <c r="G7" s="46" t="s">
        <v>170</v>
      </c>
      <c r="H7" s="44" t="s">
        <v>168</v>
      </c>
      <c r="I7" s="45" t="s">
        <v>169</v>
      </c>
      <c r="J7" s="46" t="s">
        <v>170</v>
      </c>
      <c r="K7" s="44" t="s">
        <v>168</v>
      </c>
      <c r="L7" s="45" t="s">
        <v>169</v>
      </c>
      <c r="M7" s="46" t="s">
        <v>170</v>
      </c>
    </row>
    <row r="8" spans="1:13">
      <c r="B8" s="50">
        <v>77.361310944114493</v>
      </c>
      <c r="C8" s="51">
        <v>80.52344910572954</v>
      </c>
      <c r="D8" s="43">
        <v>78.886708754721298</v>
      </c>
      <c r="E8" s="50">
        <v>77.576111669556028</v>
      </c>
      <c r="F8" s="51">
        <v>80.64877417454602</v>
      </c>
      <c r="G8" s="49">
        <v>79.048781648118094</v>
      </c>
      <c r="H8" s="50">
        <v>75.219887955330094</v>
      </c>
      <c r="I8" s="51">
        <v>79.597623494095117</v>
      </c>
      <c r="J8" s="49">
        <v>77.337046242326707</v>
      </c>
      <c r="K8" s="50">
        <v>74.405174039579677</v>
      </c>
      <c r="L8" s="51">
        <v>78.725339582313978</v>
      </c>
      <c r="M8" s="49">
        <v>76.498042000925992</v>
      </c>
    </row>
    <row r="12" spans="1:13">
      <c r="D12" s="47">
        <v>2018</v>
      </c>
      <c r="E12" s="47">
        <v>2019</v>
      </c>
      <c r="F12" s="47">
        <v>2020</v>
      </c>
      <c r="G12" s="47">
        <v>2021</v>
      </c>
    </row>
    <row r="13" spans="1:13">
      <c r="A13" s="42"/>
      <c r="B13" s="42"/>
      <c r="C13" s="42"/>
      <c r="D13" s="53">
        <v>78.886708754721298</v>
      </c>
      <c r="E13" s="53">
        <v>79.048781648118094</v>
      </c>
      <c r="F13" s="53">
        <v>77.337046242326707</v>
      </c>
      <c r="G13" s="53">
        <v>76.498042000925992</v>
      </c>
      <c r="H13" s="42"/>
    </row>
    <row r="14" spans="1:13">
      <c r="A14" s="42"/>
      <c r="B14" s="42"/>
      <c r="C14" s="42"/>
      <c r="D14" s="52">
        <v>77.361310944114493</v>
      </c>
      <c r="E14" s="52">
        <v>77.576111669556028</v>
      </c>
      <c r="F14" s="52">
        <v>75.219887955330094</v>
      </c>
      <c r="G14" s="52">
        <v>74.405174039579677</v>
      </c>
      <c r="H14" s="42"/>
    </row>
    <row r="15" spans="1:13">
      <c r="A15" s="42"/>
      <c r="B15" s="42"/>
      <c r="C15" s="42"/>
      <c r="D15" s="51">
        <v>80.52344910572954</v>
      </c>
      <c r="E15" s="54">
        <v>80.64877417454602</v>
      </c>
      <c r="F15" s="54">
        <v>79.597623494095117</v>
      </c>
      <c r="G15" s="54">
        <v>78.725339582313978</v>
      </c>
      <c r="H15" s="42"/>
    </row>
  </sheetData>
  <customSheetViews>
    <customSheetView guid="{FDEA6F19-CA65-4E40-A488-F70B61AD81C1}">
      <selection activeCell="E8" sqref="E8"/>
      <pageMargins left="0.7" right="0.7" top="0.75" bottom="0.75" header="0.3" footer="0.3"/>
    </customSheetView>
    <customSheetView guid="{FF922F6A-8155-4489-A398-7A9C91693B39}">
      <selection activeCell="E8" sqref="E8"/>
      <pageMargins left="0.7" right="0.7" top="0.75" bottom="0.75" header="0.3" footer="0.3"/>
    </customSheetView>
    <customSheetView guid="{107848C0-865E-4B97-A1FE-008C1D944D56}">
      <selection activeCell="D13" sqref="D13:G15"/>
      <pageMargins left="0.7" right="0.7" top="0.75" bottom="0.75" header="0.3" footer="0.3"/>
    </customSheetView>
    <customSheetView guid="{43DBEEED-1CD1-4FA6-96DE-36365D64252A}">
      <selection activeCell="D13" sqref="D13:G15"/>
      <pageMargins left="0.7" right="0.7" top="0.75" bottom="0.75" header="0.3" footer="0.3"/>
    </customSheetView>
    <customSheetView guid="{668C4098-305E-43E0-AA2E-37D8A90FEF0E}">
      <selection activeCell="F8" sqref="F8"/>
      <pageMargins left="0.7" right="0.7" top="0.75" bottom="0.75" header="0.3" footer="0.3"/>
    </customSheetView>
    <customSheetView guid="{1612F140-F57E-40B6-A90F-BFE30BBC5C02}">
      <selection activeCell="E8" sqref="E8"/>
      <pageMargins left="0.7" right="0.7" top="0.75" bottom="0.75" header="0.3" footer="0.3"/>
    </customSheetView>
    <customSheetView guid="{5D95ADA9-4CAA-4CFA-A466-3A32A777730C}">
      <selection activeCell="E8" sqref="E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Treguesit kryesor</vt:lpstr>
      <vt:lpstr>treguesit e rinj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Marinela Lamce</cp:lastModifiedBy>
  <cp:lastPrinted>2023-04-19T11:29:13Z</cp:lastPrinted>
  <dcterms:created xsi:type="dcterms:W3CDTF">2020-04-15T12:51:15Z</dcterms:created>
  <dcterms:modified xsi:type="dcterms:W3CDTF">2024-08-21T13:56:31Z</dcterms:modified>
</cp:coreProperties>
</file>