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100_vjetori_i_Statistikave_Zyrtare\Publikimet 2025\Arkiva\GDP\GDP 2025\PBB Irena\"/>
    </mc:Choice>
  </mc:AlternateContent>
  <xr:revisionPtr revIDLastSave="0" documentId="13_ncr:1_{AA9CFB27-4B93-4E3E-818B-9373A765D683}" xr6:coauthVersionLast="36" xr6:coauthVersionMax="36" xr10:uidLastSave="{00000000-0000-0000-0000-000000000000}"/>
  <bookViews>
    <workbookView xWindow="-480" yWindow="-165" windowWidth="28920" windowHeight="12675" tabRatio="601" activeTab="3" xr2:uid="{00000000-000D-0000-FFFF-FFFF00000000}"/>
  </bookViews>
  <sheets>
    <sheet name="Kapaku" sheetId="26" r:id="rId1"/>
    <sheet name="Permbajtja" sheetId="25" r:id="rId2"/>
    <sheet name="Tab_1" sheetId="11" r:id="rId3"/>
    <sheet name="Tab_2" sheetId="12" r:id="rId4"/>
    <sheet name="Tab_3" sheetId="4" r:id="rId5"/>
    <sheet name="Tab_4" sheetId="5" r:id="rId6"/>
    <sheet name="Tab_5" sheetId="6" r:id="rId7"/>
    <sheet name="Tab_6" sheetId="9" r:id="rId8"/>
    <sheet name="Tab_7" sheetId="13" r:id="rId9"/>
    <sheet name="Tab_8" sheetId="14" r:id="rId10"/>
    <sheet name="Tab_9" sheetId="16" r:id="rId11"/>
    <sheet name="Tab_10" sheetId="15" r:id="rId12"/>
    <sheet name="Tab_11" sheetId="18" r:id="rId13"/>
    <sheet name="Tab_12" sheetId="19" r:id="rId14"/>
    <sheet name="Tab_13" sheetId="23" r:id="rId15"/>
    <sheet name="Tab_14" sheetId="21" r:id="rId16"/>
    <sheet name="Tab_15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Tab_2!$A$1:$I$25</definedName>
    <definedName name="a" localSheetId="0">#REF!</definedName>
    <definedName name="a" localSheetId="1">#REF!</definedName>
    <definedName name="a">#REF!</definedName>
    <definedName name="ad" localSheetId="0">#REF!</definedName>
    <definedName name="ad" localSheetId="1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0">#REF!</definedName>
    <definedName name="datab" localSheetId="1">#REF!</definedName>
    <definedName name="datab">#REF!</definedName>
    <definedName name="_xlnm.Database" localSheetId="0">#REF!</definedName>
    <definedName name="_xlnm.Database" localSheetId="1">#REF!</definedName>
    <definedName name="_xlnm.Database">#REF!</definedName>
    <definedName name="Database_MI">#REF!</definedName>
    <definedName name="DATES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gbierjola">#REF!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NAMES" localSheetId="0">#REF!</definedName>
    <definedName name="NAMES" localSheetId="1">#REF!</definedName>
    <definedName name="NAMES">#REF!</definedName>
    <definedName name="other2">OFFSET('[1]Other 92'!$V$2,'[1]Other 92'!$X$1,0,1,5)</definedName>
    <definedName name="_xlnm.Print_Area" localSheetId="0">Kapaku!$A$1:$J$47</definedName>
    <definedName name="Prov">OFFSET([3]Admin!$Y$2,[3]Admin!$X$1,0,1,8)</definedName>
    <definedName name="Range_DownloadAnnual">[4]Control!$C$4</definedName>
    <definedName name="Range_DownloadMonth">[4]Control!$C$2</definedName>
    <definedName name="Range_DownloadQuarter">[4]Control!$C$3</definedName>
    <definedName name="renta05">'[5]ConstantePisani(25)'!$G$50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dfb" localSheetId="0">#REF!</definedName>
    <definedName name="sdfb" localSheetId="1">#REF!</definedName>
    <definedName name="sdfb">#REF!</definedName>
    <definedName name="Shih">OFFSET([6]FromMoF!$A$61,[6]FromMoF!$D$78,1,1,8)</definedName>
    <definedName name="SubPermbledhese" localSheetId="0">#REF!</definedName>
    <definedName name="SubPermbledhese" localSheetId="1">#REF!</definedName>
    <definedName name="SubPermbledhese">#REF!</definedName>
    <definedName name="Taxes_constp_2010" localSheetId="0">#REF!</definedName>
    <definedName name="Taxes_constp_2010" localSheetId="1">#REF!</definedName>
    <definedName name="Taxes_constp_2010">#REF!</definedName>
    <definedName name="x">[2]Temp!$L$4:$L$23</definedName>
    <definedName name="y">[2]Temp!$D$4:$D$23</definedName>
  </definedNames>
  <calcPr calcId="191029"/>
</workbook>
</file>

<file path=xl/calcChain.xml><?xml version="1.0" encoding="utf-8"?>
<calcChain xmlns="http://schemas.openxmlformats.org/spreadsheetml/2006/main">
  <c r="C18" i="26" l="1"/>
  <c r="B23" i="26"/>
  <c r="A45" i="26"/>
  <c r="A40" i="26"/>
  <c r="D4" i="26" l="1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A4" i="25"/>
</calcChain>
</file>

<file path=xl/sharedStrings.xml><?xml version="1.0" encoding="utf-8"?>
<sst xmlns="http://schemas.openxmlformats.org/spreadsheetml/2006/main" count="849" uniqueCount="199">
  <si>
    <t>PRODHIMI I BRËNDSHËM BRUTO SIPAS METODËS SË SHPENZIMEVE</t>
  </si>
  <si>
    <t>GROSS DOMESTIC PRODUCT BY EXPENDITURE APPROACH</t>
  </si>
  <si>
    <t>Nr.</t>
  </si>
  <si>
    <t>Emërtimi</t>
  </si>
  <si>
    <t>Viti / Year</t>
  </si>
  <si>
    <t>Description</t>
  </si>
  <si>
    <t>Metoda e Shpenzimeve</t>
  </si>
  <si>
    <t>Expenditure Aproach</t>
  </si>
  <si>
    <t>Konsumi Final     (a+b+c)</t>
  </si>
  <si>
    <t>Final Consumption     (a+b+c)</t>
  </si>
  <si>
    <t>a</t>
  </si>
  <si>
    <t>b</t>
  </si>
  <si>
    <t>c</t>
  </si>
  <si>
    <t>Formimi Bruto i Kapitalit Fiks</t>
  </si>
  <si>
    <t>Gross Fixed Capital Formation</t>
  </si>
  <si>
    <t>Domestic Absorption (1+2)</t>
  </si>
  <si>
    <t>PRODHIM I BRËNDSHËM BRUTO (3+4+5)</t>
  </si>
  <si>
    <t>GROSS DOMESTIC PRODUCT (3+4+5)</t>
  </si>
  <si>
    <t>No.</t>
  </si>
  <si>
    <t>ANNUAL GROWTH OF EXPENDITURE AT CURRENT PRICES</t>
  </si>
  <si>
    <t>STRUKTURA E PRODHIMIT TË BRËNDSHËM BRUTO ME METODËN E SHPENZIMEVE</t>
  </si>
  <si>
    <t>STRUCTURE OF GROSS DOMESTIC PRODUCTION BY EXPENDITURE APPROACH</t>
  </si>
  <si>
    <t>( në % / in % )</t>
  </si>
  <si>
    <t>CONTRIBUTION OF DEMAND COMPONENTS TO REAL GDP GROWTH</t>
  </si>
  <si>
    <t>Mospërputhje statistikore</t>
  </si>
  <si>
    <t>Kërkesa e brendshme (1+2)</t>
  </si>
  <si>
    <t xml:space="preserve">Change in inventories </t>
  </si>
  <si>
    <t>Statistical discrepancy</t>
  </si>
  <si>
    <t>RRITJA VJETORE E SHPENZIMEVE ME ÇMIME KORRENTE</t>
  </si>
  <si>
    <t>në % /  in %</t>
  </si>
  <si>
    <t>i</t>
  </si>
  <si>
    <t>ii</t>
  </si>
  <si>
    <t xml:space="preserve">          Konsumi Final i Popullatës</t>
  </si>
  <si>
    <t xml:space="preserve">          Konsumi Final i Administratës Publike</t>
  </si>
  <si>
    <t xml:space="preserve">               Konsumi Individual</t>
  </si>
  <si>
    <t xml:space="preserve">               Konsumi Kolektiv</t>
  </si>
  <si>
    <t xml:space="preserve">          Konsumi i Institucioneve Jo-fitimprurëse</t>
  </si>
  <si>
    <t xml:space="preserve">          Eksportet e mallrave e shërbimeve (fob)</t>
  </si>
  <si>
    <t xml:space="preserve">               Eksportet e mallrave</t>
  </si>
  <si>
    <t xml:space="preserve">               Eksportet e shërbimeve</t>
  </si>
  <si>
    <t xml:space="preserve">          Importet e mallrave e shërbimeve (fob)</t>
  </si>
  <si>
    <t xml:space="preserve">               Importet e shërbimeve</t>
  </si>
  <si>
    <t xml:space="preserve">          Final Consumption of the Households</t>
  </si>
  <si>
    <t xml:space="preserve">          Final Consumption of General Government</t>
  </si>
  <si>
    <t xml:space="preserve">               Individual consumption</t>
  </si>
  <si>
    <t xml:space="preserve">               Colective consumption</t>
  </si>
  <si>
    <t xml:space="preserve">          Consumption of NPISHs</t>
  </si>
  <si>
    <t xml:space="preserve">          Exports of goods and services (f.o.b)</t>
  </si>
  <si>
    <t xml:space="preserve">               Exports of goods</t>
  </si>
  <si>
    <t xml:space="preserve">               Exports of services</t>
  </si>
  <si>
    <t xml:space="preserve">          Imports of goods and services (f.o.b)</t>
  </si>
  <si>
    <t xml:space="preserve">               Imports of goods </t>
  </si>
  <si>
    <t xml:space="preserve">               Imports of services </t>
  </si>
  <si>
    <t xml:space="preserve">Kërkesa e brendshme </t>
  </si>
  <si>
    <t xml:space="preserve">Konsumi Final     </t>
  </si>
  <si>
    <t xml:space="preserve">Domestic Absorption </t>
  </si>
  <si>
    <t xml:space="preserve">          Exports of goods and services </t>
  </si>
  <si>
    <t xml:space="preserve">          Imports of goods and services </t>
  </si>
  <si>
    <t xml:space="preserve">          Eksportet e mallrave e shërbimeve </t>
  </si>
  <si>
    <t xml:space="preserve">          Importet e mallrave e shërbimeve </t>
  </si>
  <si>
    <t xml:space="preserve">Final Consumption    </t>
  </si>
  <si>
    <t xml:space="preserve">Net export </t>
  </si>
  <si>
    <t>në milion / in million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</si>
  <si>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</si>
  <si>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</si>
  <si>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</si>
  <si>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</si>
  <si>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</si>
  <si>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</si>
  <si>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</si>
  <si>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</si>
  <si>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</si>
  <si>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</si>
  <si>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</si>
  <si>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</si>
  <si>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STRUKTURA E SHPENZIMEVE PËR KONSUM FINAL TË FAMILJEVE</t>
  </si>
  <si>
    <t xml:space="preserve">THE STRUCTURE OF HOUSEHOLD FINAL CONSUMPTION EXPENDITURE </t>
  </si>
  <si>
    <t>Ushqime dhe pije jo alkolike</t>
  </si>
  <si>
    <t>Pije alkolike dhe duhan</t>
  </si>
  <si>
    <t>Veshje dhe kepucë</t>
  </si>
  <si>
    <t>Qera,ujë lënde djegëse dhe energji</t>
  </si>
  <si>
    <t>Mobilim,pajisje shtëpie dhe mirëmbajtje e shtëpisë</t>
  </si>
  <si>
    <t>Shëndeti</t>
  </si>
  <si>
    <t>Transport</t>
  </si>
  <si>
    <t>Komunikimi</t>
  </si>
  <si>
    <t>Argëtim dhe kulturë</t>
  </si>
  <si>
    <t>Shërbimi arsimor</t>
  </si>
  <si>
    <t>Hotele, kafene dhe restorant.</t>
  </si>
  <si>
    <t>Mallra dhe shërbime të ndryshme</t>
  </si>
  <si>
    <t>MAIN GROUPS BY COICOP</t>
  </si>
  <si>
    <t xml:space="preserve">GRUPET KRYESORE SIPAS COICOP </t>
  </si>
  <si>
    <t>Gjithsej</t>
  </si>
  <si>
    <t>Total</t>
  </si>
  <si>
    <t>Food and non-alcoholic beverages</t>
  </si>
  <si>
    <t>Alcoholic beverages, tobaco and narcotics</t>
  </si>
  <si>
    <t>Clothing and footwear</t>
  </si>
  <si>
    <t>Housing, water, electricity, gas and other fuels</t>
  </si>
  <si>
    <t>Furnishing, households equipment and routine maintenance of the house</t>
  </si>
  <si>
    <t>Health</t>
  </si>
  <si>
    <t>Comunications</t>
  </si>
  <si>
    <t>Recreation and culture</t>
  </si>
  <si>
    <t>Education</t>
  </si>
  <si>
    <t>Restaurants and hotels</t>
  </si>
  <si>
    <t>Miscellaneous goods and services</t>
  </si>
  <si>
    <t>FORMIMI BRUTO I KAPITALIT FIKS</t>
  </si>
  <si>
    <t>GROSS FIXED CAPITAL FORMATION</t>
  </si>
  <si>
    <t>RRITJA VJETORE E FORMIMIT BRUTO TE KAPITALIT FIKS ME ÇMIME KORRENTE</t>
  </si>
  <si>
    <t>ANNUAL GROWTH OF GROSS FIXED CAPITAL FORMATION AT CURRENT PRICES</t>
  </si>
  <si>
    <t>STRUKTURA E FORMIMIT BRUTO TE KAPITALIT FIKS</t>
  </si>
  <si>
    <t>STRUCTURE OF GROSS FIXED CAPITAL FORMATION</t>
  </si>
  <si>
    <t xml:space="preserve">Ndryshimet e gjendjeve </t>
  </si>
  <si>
    <t>KONTRIBUTI I KOMPONENTËVE TË KËRKESËS NË RRITJEN REALE TË PBB-së</t>
  </si>
  <si>
    <t>Eksporti neto^  (a-b)</t>
  </si>
  <si>
    <t>Net export^  (a-b)</t>
  </si>
  <si>
    <t xml:space="preserve">Eksporti neto^  </t>
  </si>
  <si>
    <t xml:space="preserve">Net export^  </t>
  </si>
  <si>
    <t>Eksporti neto^</t>
  </si>
  <si>
    <t xml:space="preserve">Net export^ </t>
  </si>
  <si>
    <t xml:space="preserve">Eksporti neto^ </t>
  </si>
  <si>
    <t>Kërkesa e brendshme</t>
  </si>
  <si>
    <t>SHPENZIMET PËR KONSUM FINAL TË FAMILJEVE , SIPAS NOMENKLATURËS COICOP</t>
  </si>
  <si>
    <t>SHPENZIMET PËR KONSUM FINAL TË FAMILJEVE, SIPAS NOMENKLATURËS COICOP</t>
  </si>
  <si>
    <t>HOUSEHOLD FINAL CONSUMPTION EXPENDITURE , BY COICOP NOMENCLATURE</t>
  </si>
  <si>
    <t xml:space="preserve"> Në milion ALL - In million ALL</t>
  </si>
  <si>
    <t>RRITJA VJETORE E SHPENZIMEVE ME ÇMIMET E VITIT TE MEPARSHEM</t>
  </si>
  <si>
    <t>RRITJA VJETORE E SHPENZIMEVE PËR KONSUM FINAL TË FAMILJEVE ME ÇMIMET E VITIT TE MEPARSHEM</t>
  </si>
  <si>
    <t>RRITJA VJETORE E FORMIMIT BRUTO TE KAPITALIT FIKS ME ÇMIMET E VITIT TE MEPARSHEM</t>
  </si>
  <si>
    <t>ANNUAL GROWTH RATE OF HOUSEHOLD FINAL CONSUMPTION EXPENDITURE AT PREVIOUS YEAR PRICES</t>
  </si>
  <si>
    <t>ANNUAL GROWTH OF EXPENDITURE AT PREVIOUS YEAR PRICES</t>
  </si>
  <si>
    <t>ANNUAL GROWTH OF GROSS FIXED CAPITAL FORMATION AT PREVIOUS YEAR PRICES</t>
  </si>
  <si>
    <t>* 2021 Gjysëm Finale/Semi Final</t>
  </si>
  <si>
    <t>AN.1 Produced non-financial assets</t>
  </si>
  <si>
    <t xml:space="preserve"> AN.11 Fixed assets by type of asset </t>
  </si>
  <si>
    <t xml:space="preserve">      AN.111 Dwellings</t>
  </si>
  <si>
    <t xml:space="preserve">     AN.112 Other buildings and structures </t>
  </si>
  <si>
    <t xml:space="preserve">        AN.1121 Buildings other than dwellings </t>
  </si>
  <si>
    <t xml:space="preserve">       AN.1122 Other structures</t>
  </si>
  <si>
    <t xml:space="preserve">       AN.1123 Land improvements</t>
  </si>
  <si>
    <t xml:space="preserve">    AN.113 Machinery and equipment </t>
  </si>
  <si>
    <t xml:space="preserve">     AN.1131 Transport equipment </t>
  </si>
  <si>
    <t xml:space="preserve">     AN.1132 ICT equipment </t>
  </si>
  <si>
    <t xml:space="preserve">     AN.1139 Other machinery and equipment </t>
  </si>
  <si>
    <t xml:space="preserve">   AN.115 Cultivated biological resources </t>
  </si>
  <si>
    <t xml:space="preserve">    AN.1151 Animal resources yielding repeat products </t>
  </si>
  <si>
    <t xml:space="preserve">    AN.1152 Tree, crop and plant resources yielding repeat products</t>
  </si>
  <si>
    <t xml:space="preserve">    AN.1172 Mineral exploration and evaluation </t>
  </si>
  <si>
    <t xml:space="preserve">   AN.1173 Computer software and databases </t>
  </si>
  <si>
    <t>    AN.111 Banesat</t>
  </si>
  <si>
    <t>    AN.112 Ndërtesa dhe struktura të tjera</t>
  </si>
  <si>
    <t>    AN.113 Makineri dhe pajisje</t>
  </si>
  <si>
    <t>AN.1 Pasuritë jo-financiare të prodhuara</t>
  </si>
  <si>
    <t>AN.11 Pasuritë fikse sipas llojit të asetit</t>
  </si>
  <si>
    <t>       AN.1122 Struktura të tjera</t>
  </si>
  <si>
    <t>       AN.1123 Përmirësimet e tokës</t>
  </si>
  <si>
    <t>       AN.1131 Pajisje transporti</t>
  </si>
  <si>
    <t>       AN.1132 Pajisje ICT</t>
  </si>
  <si>
    <t>       AN.1139 Makineri dhe pajisje të tjera</t>
  </si>
  <si>
    <t>    AN.115 Burime biologjike të kultivuara</t>
  </si>
  <si>
    <t>       AN.1151 Blektoria</t>
  </si>
  <si>
    <t xml:space="preserve">       AN.1153 Pyjet </t>
  </si>
  <si>
    <t>    AN.117 Produktet e pronësisë intelektuale</t>
  </si>
  <si>
    <t>       AN.1172 Kërkimet minerare</t>
  </si>
  <si>
    <t>       AN.1173 Programe kompjuterike dhe databaza</t>
  </si>
  <si>
    <t xml:space="preserve">   AN.1153 Forestry</t>
  </si>
  <si>
    <t xml:space="preserve">   AN.117 Intellectual property products</t>
  </si>
  <si>
    <t>       AN.1121Ndërtesa jo për banim</t>
  </si>
  <si>
    <t>       AN.1152  Pemtaria dhe Vreshtaria</t>
  </si>
  <si>
    <t xml:space="preserve">                  Description</t>
  </si>
  <si>
    <t>2024*</t>
  </si>
  <si>
    <t>* 2024 Gjysëm Finale/Semi Final</t>
  </si>
  <si>
    <t xml:space="preserve">2024* </t>
  </si>
  <si>
    <t>( 2020– 2024, me çmime korrente / current prices )</t>
  </si>
  <si>
    <t>(2020– 2024, me çmimet e vitit të mëparshëm / at prices of previous year )</t>
  </si>
  <si>
    <t>(2020 – 2024, me çmime korrente / at current prices )</t>
  </si>
  <si>
    <t>( 2020 – 2024, me çmime korrente / at current prices )</t>
  </si>
  <si>
    <t>(2020 – 2024, me çmimet e vitit të mëparshëm / at prices of previous year )</t>
  </si>
  <si>
    <t>( 2020 – 2024, me çmime korrente / current prices )</t>
  </si>
  <si>
    <t>( 2020 – 2024, me çmimet e vitit të mëparshëm / at prices of previous year )</t>
  </si>
  <si>
    <t>( 2020 – 2024, me cmimet e vitit te kaluar / at the prices of the previous year )</t>
  </si>
  <si>
    <t>Tab_1</t>
  </si>
  <si>
    <t>Tab_2</t>
  </si>
  <si>
    <t>Tab_3</t>
  </si>
  <si>
    <t>Tab_4</t>
  </si>
  <si>
    <t>Tab_5</t>
  </si>
  <si>
    <t>Tab_6</t>
  </si>
  <si>
    <t>Tab_8</t>
  </si>
  <si>
    <t>Tab_9</t>
  </si>
  <si>
    <t>Tab_10</t>
  </si>
  <si>
    <t>Tab_11</t>
  </si>
  <si>
    <t>Tab_13</t>
  </si>
  <si>
    <t>Tab_14</t>
  </si>
  <si>
    <t>Tab_15</t>
  </si>
  <si>
    <t>Për pyetje në lidhje me këtë publikimi ju lutemi të kontaktoni:</t>
  </si>
  <si>
    <t>Tel +(355) 4 2222411 / +(355) 4 2233356 | Fax +(355) 4 2228300 ose E-Mail: info@instat.gov.al</t>
  </si>
  <si>
    <t>Publikuar: 26.06.2025</t>
  </si>
  <si>
    <t>© Instituti i Statistikave, Tiranë 2025</t>
  </si>
  <si>
    <t xml:space="preserve">Riprodhimi dhe shpërndarja e plotë apo e pjesëshme janë të lejuara duke marrë të mirëqënë referimin si burim. </t>
  </si>
  <si>
    <t>Tab_7</t>
  </si>
  <si>
    <t>Tab_12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</si>
</sst>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#,##0.0"/>
    <numFmt numFmtId="170" formatCode="0.0"/>
    <numFmt numFmtId="171" formatCode="_(* #,##0.0_);_(* \(#,##0.0\);_(* &quot;-&quot;??_);_(@_)"/>
    <numFmt numFmtId="172" formatCode="_(* #,##0_);_(* \(#,##0\);_(* &quot;-&quot;??_);_(@_)"/>
    <numFmt numFmtId="173" formatCode="0.000"/>
    <numFmt numFmtId="174" formatCode="@\ *."/>
    <numFmt numFmtId="175" formatCode="\ \ \ \ \ \ \ \ \ \ @\ *."/>
    <numFmt numFmtId="176" formatCode="\ \ \ \ \ \ \ \ \ \ \ \ @\ *."/>
    <numFmt numFmtId="177" formatCode="\ \ \ \ \ \ \ \ \ \ \ \ @"/>
    <numFmt numFmtId="178" formatCode="\ \ \ \ \ \ \ \ \ \ \ \ \ @\ *."/>
    <numFmt numFmtId="179" formatCode="\ @\ *."/>
    <numFmt numFmtId="180" formatCode="\ @"/>
    <numFmt numFmtId="181" formatCode="\ \ @\ *."/>
    <numFmt numFmtId="182" formatCode="\ \ @"/>
    <numFmt numFmtId="183" formatCode="\ \ \ @\ *."/>
    <numFmt numFmtId="184" formatCode="\ \ \ @"/>
    <numFmt numFmtId="185" formatCode="\ \ \ \ @\ *."/>
    <numFmt numFmtId="186" formatCode="\ \ \ \ @"/>
    <numFmt numFmtId="187" formatCode="\ \ \ \ \ \ @\ *."/>
    <numFmt numFmtId="188" formatCode="\ \ \ \ \ \ @"/>
    <numFmt numFmtId="189" formatCode="\ \ \ \ \ \ \ @\ *."/>
    <numFmt numFmtId="190" formatCode="\ \ \ \ \ \ \ \ \ @\ *."/>
    <numFmt numFmtId="191" formatCode="\ \ \ \ \ \ \ \ \ @"/>
    <numFmt numFmtId="192" formatCode="&quot;IR£&quot;#,##0;\-&quot;IR£&quot;#,##0"/>
    <numFmt numFmtId="193" formatCode="mmmm\ d\,\ yyyy"/>
    <numFmt numFmtId="194" formatCode="_-* #,##0_?_._-;\-* #,##0_?_._-;_-* &quot;-&quot;_?_._-;_-@_-"/>
    <numFmt numFmtId="195" formatCode="_-* #,##0.00_?_._-;\-* #,##0.00_?_._-;_-* &quot;-&quot;??_?_._-;_-@_-"/>
    <numFmt numFmtId="196" formatCode="#,##0\ &quot;Kč&quot;;\-#,##0\ &quot;Kč&quot;"/>
    <numFmt numFmtId="197" formatCode="0.000000000"/>
  </numFmts>
  <fonts count="7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MetaNormalLF-Roman"/>
    </font>
    <font>
      <sz val="10"/>
      <name val="Helv"/>
      <charset val="204"/>
    </font>
    <font>
      <sz val="10"/>
      <color indexed="8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11"/>
      <name val="MetaNormalLF-Roman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1"/>
      <color indexed="16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9"/>
      <color rgb="FFFF0000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0"/>
      <name val="Arial CE"/>
      <family val="2"/>
      <charset val="238"/>
    </font>
    <font>
      <sz val="11"/>
      <color rgb="FF000000"/>
      <name val="Calibri"/>
      <family val="2"/>
    </font>
    <font>
      <sz val="10"/>
      <color theme="0"/>
      <name val="Arial"/>
      <family val="2"/>
    </font>
    <font>
      <sz val="8"/>
      <color rgb="FF000000"/>
      <name val="Tahoma"/>
      <family val="2"/>
    </font>
    <font>
      <sz val="10"/>
      <name val="MetaNormalLF-Roman"/>
      <family val="2"/>
    </font>
    <font>
      <b/>
      <sz val="14"/>
      <name val="MetaNormalLF-Roman"/>
      <family val="2"/>
    </font>
    <font>
      <b/>
      <i/>
      <sz val="14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sz val="24"/>
      <name val="MetaNormalLF-Roman"/>
      <family val="2"/>
    </font>
    <font>
      <i/>
      <sz val="10"/>
      <name val="MetaNormalLF-Roman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</borders>
  <cellStyleXfs count="378">
    <xf numFmtId="0" fontId="0" fillId="0" borderId="0"/>
    <xf numFmtId="167" fontId="7" fillId="0" borderId="0" applyFont="0" applyFill="0" applyBorder="0" applyAlignment="0" applyProtection="0"/>
    <xf numFmtId="0" fontId="1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9" fillId="0" borderId="0"/>
    <xf numFmtId="174" fontId="8" fillId="0" borderId="0"/>
    <xf numFmtId="49" fontId="8" fillId="0" borderId="0"/>
    <xf numFmtId="175" fontId="8" fillId="0" borderId="0">
      <alignment horizontal="center"/>
    </xf>
    <xf numFmtId="176" fontId="8" fillId="0" borderId="0"/>
    <xf numFmtId="177" fontId="8" fillId="0" borderId="0"/>
    <xf numFmtId="178" fontId="8" fillId="0" borderId="0"/>
    <xf numFmtId="179" fontId="21" fillId="0" borderId="0"/>
    <xf numFmtId="180" fontId="21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181" fontId="23" fillId="0" borderId="0"/>
    <xf numFmtId="182" fontId="21" fillId="0" borderId="0"/>
    <xf numFmtId="183" fontId="8" fillId="0" borderId="0"/>
    <xf numFmtId="184" fontId="21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185" fontId="23" fillId="0" borderId="0"/>
    <xf numFmtId="186" fontId="21" fillId="0" borderId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187" fontId="8" fillId="0" borderId="0"/>
    <xf numFmtId="188" fontId="8" fillId="0" borderId="0">
      <alignment horizontal="center"/>
    </xf>
    <xf numFmtId="189" fontId="8" fillId="0" borderId="0">
      <alignment horizontal="center"/>
    </xf>
    <xf numFmtId="190" fontId="8" fillId="0" borderId="0"/>
    <xf numFmtId="191" fontId="8" fillId="0" borderId="0">
      <alignment horizontal="center"/>
    </xf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6" fillId="22" borderId="9" applyNumberFormat="0" applyAlignment="0" applyProtection="0"/>
    <xf numFmtId="0" fontId="27" fillId="23" borderId="10" applyNumberFormat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7" fillId="0" borderId="0" applyFill="0" applyBorder="0" applyAlignment="0" applyProtection="0"/>
    <xf numFmtId="192" fontId="7" fillId="0" borderId="0" applyFill="0" applyBorder="0" applyAlignment="0" applyProtection="0"/>
    <xf numFmtId="193" fontId="7" fillId="0" borderId="0" applyFill="0" applyBorder="0" applyAlignment="0" applyProtection="0"/>
    <xf numFmtId="0" fontId="30" fillId="0" borderId="0" applyNumberFormat="0" applyFill="0" applyBorder="0" applyAlignment="0" applyProtection="0"/>
    <xf numFmtId="2" fontId="7" fillId="0" borderId="0" applyFill="0" applyBorder="0" applyAlignment="0" applyProtection="0"/>
    <xf numFmtId="0" fontId="8" fillId="0" borderId="11"/>
    <xf numFmtId="0" fontId="31" fillId="6" borderId="0" applyNumberFormat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>
      <alignment wrapText="1"/>
    </xf>
    <xf numFmtId="0" fontId="37" fillId="0" borderId="0"/>
    <xf numFmtId="0" fontId="38" fillId="9" borderId="9" applyNumberFormat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Protection="0">
      <alignment horizontal="left" vertical="top" wrapText="1"/>
    </xf>
    <xf numFmtId="174" fontId="21" fillId="0" borderId="0"/>
    <xf numFmtId="0" fontId="41" fillId="2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29" fillId="0" borderId="0"/>
    <xf numFmtId="0" fontId="6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7" fillId="25" borderId="17" applyNumberFormat="0" applyFont="0" applyAlignment="0" applyProtection="0"/>
    <xf numFmtId="49" fontId="21" fillId="0" borderId="0"/>
    <xf numFmtId="194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67" fontId="7" fillId="0" borderId="0" applyFont="0" applyFill="0" applyBorder="0" applyProtection="0"/>
    <xf numFmtId="0" fontId="44" fillId="22" borderId="18" applyNumberFormat="0" applyAlignment="0" applyProtection="0"/>
    <xf numFmtId="9" fontId="7" fillId="0" borderId="0" applyFont="0" applyFill="0" applyBorder="0" applyAlignment="0" applyProtection="0"/>
    <xf numFmtId="3" fontId="40" fillId="0" borderId="0" applyFill="0" applyBorder="0" applyProtection="0">
      <alignment horizontal="right"/>
    </xf>
    <xf numFmtId="49" fontId="40" fillId="0" borderId="0" applyFill="0" applyBorder="0" applyProtection="0">
      <alignment horizontal="right"/>
    </xf>
    <xf numFmtId="49" fontId="40" fillId="0" borderId="0" applyFill="0" applyBorder="0" applyProtection="0">
      <alignment horizontal="left" vertical="top"/>
    </xf>
    <xf numFmtId="49" fontId="45" fillId="0" borderId="0" applyFill="0" applyBorder="0" applyProtection="0">
      <alignment horizontal="right"/>
    </xf>
    <xf numFmtId="49" fontId="15" fillId="0" borderId="0" applyFill="0" applyBorder="0" applyProtection="0">
      <alignment horizontal="left"/>
    </xf>
    <xf numFmtId="0" fontId="45" fillId="0" borderId="0" applyNumberFormat="0" applyFill="0" applyBorder="0" applyProtection="0"/>
    <xf numFmtId="49" fontId="45" fillId="0" borderId="16" applyFill="0" applyProtection="0">
      <alignment horizontal="center"/>
    </xf>
    <xf numFmtId="49" fontId="45" fillId="0" borderId="16" applyFill="0" applyProtection="0">
      <alignment horizontal="center" vertical="justify" wrapText="1"/>
    </xf>
    <xf numFmtId="49" fontId="46" fillId="0" borderId="16" applyFill="0" applyProtection="0">
      <alignment horizontal="center" vertical="top" wrapText="1"/>
    </xf>
    <xf numFmtId="49" fontId="45" fillId="0" borderId="0" applyFill="0" applyBorder="0" applyProtection="0">
      <alignment horizontal="right" vertical="top"/>
    </xf>
    <xf numFmtId="49" fontId="40" fillId="0" borderId="0" applyFill="0" applyBorder="0" applyProtection="0">
      <alignment horizontal="right" vertical="top" wrapText="1"/>
    </xf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9" fontId="45" fillId="0" borderId="19" applyFill="0" applyProtection="0">
      <alignment horizontal="center"/>
    </xf>
    <xf numFmtId="49" fontId="45" fillId="0" borderId="19" applyFill="0" applyProtection="0">
      <alignment horizontal="center" wrapText="1"/>
    </xf>
    <xf numFmtId="0" fontId="45" fillId="0" borderId="19" applyFill="0" applyProtection="0">
      <alignment horizontal="center"/>
    </xf>
    <xf numFmtId="0" fontId="46" fillId="0" borderId="19" applyFill="0" applyProtection="0">
      <alignment horizontal="center" vertical="top"/>
    </xf>
    <xf numFmtId="0" fontId="40" fillId="0" borderId="20" applyNumberFormat="0" applyFill="0" applyProtection="0">
      <alignment vertical="top"/>
    </xf>
    <xf numFmtId="49" fontId="45" fillId="0" borderId="20" applyFill="0" applyProtection="0">
      <alignment horizontal="center" vertical="justify" wrapText="1"/>
    </xf>
    <xf numFmtId="49" fontId="45" fillId="0" borderId="20" applyFill="0" applyProtection="0">
      <alignment horizontal="center"/>
    </xf>
    <xf numFmtId="0" fontId="45" fillId="0" borderId="20" applyFill="0" applyProtection="0">
      <alignment horizontal="center"/>
    </xf>
    <xf numFmtId="0" fontId="46" fillId="0" borderId="20" applyFill="0" applyProtection="0">
      <alignment horizontal="center" vertical="top"/>
    </xf>
    <xf numFmtId="0" fontId="45" fillId="0" borderId="0" applyNumberFormat="0" applyFill="0" applyBorder="0" applyProtection="0">
      <alignment horizontal="left"/>
    </xf>
    <xf numFmtId="0" fontId="40" fillId="26" borderId="16" applyNumberFormat="0" applyAlignment="0" applyProtection="0"/>
    <xf numFmtId="3" fontId="40" fillId="26" borderId="16">
      <alignment horizontal="right"/>
      <protection locked="0"/>
    </xf>
    <xf numFmtId="49" fontId="40" fillId="2" borderId="0" applyBorder="0">
      <alignment horizontal="right"/>
      <protection locked="0"/>
    </xf>
    <xf numFmtId="0" fontId="48" fillId="26" borderId="16" applyNumberFormat="0">
      <alignment horizontal="left" vertical="top" wrapText="1"/>
      <protection locked="0"/>
    </xf>
    <xf numFmtId="0" fontId="40" fillId="0" borderId="16" applyNumberFormat="0" applyFill="0" applyAlignment="0" applyProtection="0"/>
    <xf numFmtId="3" fontId="40" fillId="0" borderId="16" applyFill="0" applyProtection="0">
      <alignment horizontal="right"/>
    </xf>
    <xf numFmtId="0" fontId="48" fillId="0" borderId="16" applyNumberFormat="0" applyFill="0" applyProtection="0">
      <alignment horizontal="left" vertical="top" wrapText="1"/>
    </xf>
    <xf numFmtId="0" fontId="49" fillId="0" borderId="0"/>
    <xf numFmtId="0" fontId="7" fillId="0" borderId="0"/>
    <xf numFmtId="0" fontId="19" fillId="0" borderId="0"/>
    <xf numFmtId="0" fontId="50" fillId="0" borderId="0" applyNumberFormat="0" applyBorder="0" applyAlignment="0">
      <alignment horizontal="left" readingOrder="1"/>
    </xf>
    <xf numFmtId="0" fontId="51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5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7" fillId="0" borderId="0"/>
    <xf numFmtId="167" fontId="7" fillId="0" borderId="0" applyFont="0" applyFill="0" applyBorder="0" applyProtection="0"/>
    <xf numFmtId="165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20" fillId="0" borderId="0">
      <alignment vertical="top"/>
    </xf>
    <xf numFmtId="0" fontId="20" fillId="0" borderId="0">
      <alignment vertical="top"/>
    </xf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7" fillId="25" borderId="17" applyNumberFormat="0" applyFont="0" applyAlignment="0" applyProtection="0"/>
    <xf numFmtId="0" fontId="26" fillId="22" borderId="9" applyNumberFormat="0" applyAlignment="0" applyProtection="0"/>
    <xf numFmtId="0" fontId="31" fillId="6" borderId="0" applyNumberFormat="0" applyBorder="0" applyAlignment="0" applyProtection="0"/>
    <xf numFmtId="165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4" fillId="0" borderId="0" applyFont="0" applyFill="0" applyBorder="0" applyAlignment="0" applyProtection="0"/>
    <xf numFmtId="0" fontId="25" fillId="5" borderId="0" applyNumberFormat="0" applyBorder="0" applyAlignment="0" applyProtection="0"/>
    <xf numFmtId="0" fontId="55" fillId="0" borderId="0" applyFont="0" applyFill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3" fontId="5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38" fillId="9" borderId="9" applyNumberFormat="0" applyAlignment="0" applyProtection="0"/>
    <xf numFmtId="0" fontId="27" fillId="23" borderId="10" applyNumberFormat="0" applyAlignment="0" applyProtection="0"/>
    <xf numFmtId="0" fontId="39" fillId="0" borderId="15" applyNumberFormat="0" applyFill="0" applyAlignment="0" applyProtection="0"/>
    <xf numFmtId="196" fontId="55" fillId="0" borderId="0" applyFont="0" applyFill="0" applyBorder="0" applyAlignment="0" applyProtection="0"/>
    <xf numFmtId="0" fontId="55" fillId="0" borderId="0"/>
    <xf numFmtId="0" fontId="7" fillId="0" borderId="0"/>
    <xf numFmtId="0" fontId="7" fillId="0" borderId="0"/>
    <xf numFmtId="0" fontId="7" fillId="0" borderId="0"/>
    <xf numFmtId="0" fontId="57" fillId="0" borderId="0"/>
    <xf numFmtId="0" fontId="22" fillId="0" borderId="0"/>
    <xf numFmtId="0" fontId="7" fillId="0" borderId="0"/>
    <xf numFmtId="0" fontId="29" fillId="0" borderId="0"/>
    <xf numFmtId="0" fontId="55" fillId="0" borderId="0">
      <alignment vertical="top"/>
    </xf>
    <xf numFmtId="0" fontId="55" fillId="0" borderId="0">
      <alignment vertical="top"/>
    </xf>
    <xf numFmtId="0" fontId="7" fillId="25" borderId="17" applyNumberFormat="0" applyFont="0" applyAlignment="0" applyProtection="0"/>
    <xf numFmtId="0" fontId="7" fillId="25" borderId="17" applyNumberFormat="0" applyFont="0" applyAlignment="0" applyProtection="0"/>
    <xf numFmtId="40" fontId="20" fillId="27" borderId="0">
      <alignment horizontal="right"/>
    </xf>
    <xf numFmtId="0" fontId="58" fillId="27" borderId="22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2" fontId="5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7" fillId="0" borderId="0"/>
    <xf numFmtId="0" fontId="52" fillId="0" borderId="21" applyNumberFormat="0" applyFill="0" applyAlignment="0" applyProtection="0"/>
    <xf numFmtId="0" fontId="44" fillId="22" borderId="18" applyNumberFormat="0" applyAlignment="0" applyProtection="0"/>
    <xf numFmtId="0" fontId="5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" fillId="0" borderId="0"/>
    <xf numFmtId="0" fontId="62" fillId="0" borderId="0"/>
    <xf numFmtId="0" fontId="62" fillId="0" borderId="0"/>
    <xf numFmtId="0" fontId="66" fillId="0" borderId="0" applyBorder="0"/>
    <xf numFmtId="0" fontId="3" fillId="0" borderId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66" fillId="0" borderId="0" applyBorder="0"/>
    <xf numFmtId="0" fontId="66" fillId="0" borderId="0" applyBorder="0"/>
    <xf numFmtId="0" fontId="66" fillId="0" borderId="0" applyBorder="0"/>
    <xf numFmtId="0" fontId="66" fillId="0" borderId="0" applyBorder="0"/>
    <xf numFmtId="0" fontId="66" fillId="0" borderId="0" applyBorder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</cellStyleXfs>
  <cellXfs count="236">
    <xf numFmtId="0" fontId="0" fillId="0" borderId="0" xfId="0"/>
    <xf numFmtId="0" fontId="9" fillId="0" borderId="0" xfId="0" applyFont="1" applyBorder="1"/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9" fillId="0" borderId="0" xfId="0" applyFont="1"/>
    <xf numFmtId="0" fontId="11" fillId="0" borderId="0" xfId="0" applyFont="1"/>
    <xf numFmtId="169" fontId="10" fillId="0" borderId="0" xfId="0" applyNumberFormat="1" applyFont="1" applyBorder="1" applyAlignment="1">
      <alignment horizontal="right" vertical="center" wrapText="1"/>
    </xf>
    <xf numFmtId="169" fontId="10" fillId="0" borderId="0" xfId="0" applyNumberFormat="1" applyFont="1"/>
    <xf numFmtId="170" fontId="10" fillId="0" borderId="0" xfId="0" applyNumberFormat="1" applyFont="1" applyBorder="1" applyAlignment="1">
      <alignment vertical="center"/>
    </xf>
    <xf numFmtId="167" fontId="0" fillId="0" borderId="0" xfId="1" applyFont="1"/>
    <xf numFmtId="167" fontId="0" fillId="0" borderId="0" xfId="0" applyNumberFormat="1"/>
    <xf numFmtId="2" fontId="10" fillId="0" borderId="0" xfId="0" applyNumberFormat="1" applyFont="1" applyBorder="1"/>
    <xf numFmtId="0" fontId="0" fillId="0" borderId="0" xfId="0" applyBorder="1"/>
    <xf numFmtId="2" fontId="10" fillId="0" borderId="6" xfId="0" applyNumberFormat="1" applyFont="1" applyBorder="1"/>
    <xf numFmtId="0" fontId="10" fillId="0" borderId="7" xfId="0" applyFont="1" applyBorder="1"/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169" fontId="10" fillId="0" borderId="6" xfId="0" applyNumberFormat="1" applyFont="1" applyBorder="1"/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168" fontId="0" fillId="0" borderId="0" xfId="0" applyNumberFormat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0" fontId="9" fillId="0" borderId="0" xfId="3" applyFont="1" applyBorder="1" applyAlignment="1"/>
    <xf numFmtId="0" fontId="7" fillId="0" borderId="0" xfId="3" applyAlignment="1"/>
    <xf numFmtId="0" fontId="7" fillId="0" borderId="0" xfId="3"/>
    <xf numFmtId="0" fontId="9" fillId="0" borderId="0" xfId="3" applyFont="1" applyBorder="1"/>
    <xf numFmtId="4" fontId="10" fillId="0" borderId="0" xfId="1" applyNumberFormat="1" applyFont="1" applyFill="1" applyBorder="1" applyAlignment="1">
      <alignment vertical="center"/>
    </xf>
    <xf numFmtId="0" fontId="9" fillId="0" borderId="0" xfId="3" applyFont="1" applyBorder="1" applyAlignment="1">
      <alignment vertical="center"/>
    </xf>
    <xf numFmtId="172" fontId="16" fillId="0" borderId="7" xfId="1" applyNumberFormat="1" applyFont="1" applyBorder="1" applyAlignment="1">
      <alignment horizontal="center"/>
    </xf>
    <xf numFmtId="0" fontId="10" fillId="0" borderId="6" xfId="0" applyFont="1" applyBorder="1"/>
    <xf numFmtId="167" fontId="10" fillId="0" borderId="0" xfId="1" applyNumberFormat="1" applyFont="1" applyBorder="1"/>
    <xf numFmtId="172" fontId="9" fillId="0" borderId="7" xfId="1" applyNumberFormat="1" applyFont="1" applyBorder="1" applyAlignment="1">
      <alignment horizontal="center"/>
    </xf>
    <xf numFmtId="2" fontId="0" fillId="0" borderId="0" xfId="0" applyNumberFormat="1"/>
    <xf numFmtId="4" fontId="10" fillId="0" borderId="0" xfId="0" applyNumberFormat="1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131" applyFont="1" applyFill="1" applyBorder="1"/>
    <xf numFmtId="170" fontId="0" fillId="0" borderId="0" xfId="0" applyNumberFormat="1"/>
    <xf numFmtId="167" fontId="7" fillId="0" borderId="0" xfId="3" applyNumberFormat="1"/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9" fontId="10" fillId="0" borderId="0" xfId="0" applyNumberFormat="1" applyFont="1" applyBorder="1"/>
    <xf numFmtId="2" fontId="61" fillId="0" borderId="0" xfId="0" applyNumberFormat="1" applyFont="1" applyBorder="1"/>
    <xf numFmtId="170" fontId="61" fillId="0" borderId="0" xfId="0" applyNumberFormat="1" applyFont="1" applyBorder="1" applyAlignment="1">
      <alignment vertical="center"/>
    </xf>
    <xf numFmtId="167" fontId="10" fillId="0" borderId="0" xfId="1" applyFont="1" applyBorder="1" applyAlignment="1">
      <alignment horizontal="right" vertical="center" wrapText="1"/>
    </xf>
    <xf numFmtId="0" fontId="61" fillId="0" borderId="0" xfId="0" applyFont="1" applyBorder="1" applyAlignment="1">
      <alignment horizontal="right" vertical="center" wrapText="1"/>
    </xf>
    <xf numFmtId="0" fontId="64" fillId="3" borderId="0" xfId="2" applyFont="1" applyFill="1" applyBorder="1" applyAlignment="1">
      <alignment horizontal="center"/>
    </xf>
    <xf numFmtId="4" fontId="61" fillId="0" borderId="0" xfId="0" applyNumberFormat="1" applyFont="1"/>
    <xf numFmtId="0" fontId="61" fillId="0" borderId="3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0" xfId="0" applyFont="1"/>
    <xf numFmtId="0" fontId="63" fillId="0" borderId="0" xfId="0" applyFont="1"/>
    <xf numFmtId="167" fontId="9" fillId="0" borderId="6" xfId="1" applyNumberFormat="1" applyFont="1" applyBorder="1"/>
    <xf numFmtId="167" fontId="10" fillId="0" borderId="0" xfId="1" applyFont="1" applyFill="1" applyBorder="1" applyAlignment="1">
      <alignment vertical="center"/>
    </xf>
    <xf numFmtId="0" fontId="7" fillId="0" borderId="0" xfId="0" applyFont="1" applyFill="1"/>
    <xf numFmtId="0" fontId="15" fillId="0" borderId="0" xfId="0" applyFont="1" applyFill="1"/>
    <xf numFmtId="0" fontId="15" fillId="0" borderId="3" xfId="0" applyFont="1" applyBorder="1"/>
    <xf numFmtId="172" fontId="15" fillId="0" borderId="0" xfId="1" applyNumberFormat="1" applyFont="1" applyBorder="1"/>
    <xf numFmtId="0" fontId="15" fillId="0" borderId="4" xfId="0" applyFont="1" applyBorder="1"/>
    <xf numFmtId="0" fontId="7" fillId="0" borderId="3" xfId="0" applyFont="1" applyBorder="1"/>
    <xf numFmtId="172" fontId="7" fillId="0" borderId="0" xfId="1" applyNumberFormat="1" applyBorder="1"/>
    <xf numFmtId="0" fontId="7" fillId="0" borderId="4" xfId="0" applyFont="1" applyBorder="1"/>
    <xf numFmtId="0" fontId="7" fillId="0" borderId="5" xfId="0" applyFont="1" applyBorder="1"/>
    <xf numFmtId="172" fontId="7" fillId="0" borderId="6" xfId="1" applyNumberFormat="1" applyBorder="1"/>
    <xf numFmtId="0" fontId="7" fillId="0" borderId="7" xfId="0" applyFont="1" applyBorder="1"/>
    <xf numFmtId="172" fontId="15" fillId="0" borderId="4" xfId="1" applyNumberFormat="1" applyFont="1" applyBorder="1"/>
    <xf numFmtId="172" fontId="7" fillId="0" borderId="4" xfId="1" applyNumberFormat="1" applyBorder="1"/>
    <xf numFmtId="172" fontId="7" fillId="0" borderId="7" xfId="1" applyNumberFormat="1" applyBorder="1"/>
    <xf numFmtId="167" fontId="10" fillId="0" borderId="6" xfId="1" applyFont="1" applyFill="1" applyBorder="1" applyAlignment="1">
      <alignment vertical="center"/>
    </xf>
    <xf numFmtId="0" fontId="7" fillId="0" borderId="4" xfId="3" applyBorder="1"/>
    <xf numFmtId="0" fontId="7" fillId="0" borderId="7" xfId="3" applyBorder="1"/>
    <xf numFmtId="172" fontId="12" fillId="0" borderId="0" xfId="1" applyNumberFormat="1" applyFont="1" applyFill="1" applyBorder="1" applyAlignment="1">
      <alignment horizontal="left" vertical="center" wrapText="1"/>
    </xf>
    <xf numFmtId="172" fontId="10" fillId="0" borderId="0" xfId="1" applyNumberFormat="1" applyFont="1" applyFill="1" applyBorder="1" applyAlignment="1">
      <alignment horizontal="left" vertical="center" wrapText="1"/>
    </xf>
    <xf numFmtId="172" fontId="9" fillId="0" borderId="0" xfId="1" applyNumberFormat="1" applyFont="1" applyFill="1" applyBorder="1" applyAlignment="1">
      <alignment horizontal="left" vertical="center" wrapText="1"/>
    </xf>
    <xf numFmtId="43" fontId="10" fillId="0" borderId="0" xfId="0" applyNumberFormat="1" applyFont="1" applyBorder="1"/>
    <xf numFmtId="172" fontId="9" fillId="0" borderId="0" xfId="3" applyNumberFormat="1" applyFont="1" applyBorder="1"/>
    <xf numFmtId="167" fontId="10" fillId="0" borderId="0" xfId="1" applyFont="1" applyBorder="1"/>
    <xf numFmtId="0" fontId="10" fillId="0" borderId="0" xfId="0" applyFont="1" applyBorder="1" applyAlignment="1">
      <alignment horizontal="center"/>
    </xf>
    <xf numFmtId="43" fontId="7" fillId="0" borderId="0" xfId="3" applyNumberFormat="1"/>
    <xf numFmtId="172" fontId="7" fillId="0" borderId="0" xfId="3" applyNumberFormat="1"/>
    <xf numFmtId="197" fontId="7" fillId="0" borderId="0" xfId="3" applyNumberFormat="1"/>
    <xf numFmtId="167" fontId="9" fillId="0" borderId="0" xfId="1" applyFont="1" applyFill="1" applyBorder="1" applyAlignment="1">
      <alignment horizontal="left" vertical="center" wrapText="1"/>
    </xf>
    <xf numFmtId="167" fontId="10" fillId="0" borderId="0" xfId="1" applyFont="1" applyFill="1" applyBorder="1" applyAlignment="1">
      <alignment horizontal="left" vertical="center" wrapText="1"/>
    </xf>
    <xf numFmtId="167" fontId="7" fillId="0" borderId="0" xfId="1" applyFont="1" applyFill="1"/>
    <xf numFmtId="3" fontId="9" fillId="0" borderId="0" xfId="1" applyNumberFormat="1" applyFont="1" applyFill="1" applyBorder="1" applyAlignment="1">
      <alignment vertical="center"/>
    </xf>
    <xf numFmtId="172" fontId="7" fillId="0" borderId="0" xfId="1" applyNumberFormat="1" applyFont="1" applyFill="1"/>
    <xf numFmtId="0" fontId="15" fillId="0" borderId="0" xfId="0" applyFont="1" applyBorder="1"/>
    <xf numFmtId="167" fontId="9" fillId="0" borderId="0" xfId="1" applyFont="1" applyFill="1" applyBorder="1" applyAlignment="1">
      <alignment vertical="center"/>
    </xf>
    <xf numFmtId="2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173" fontId="15" fillId="0" borderId="0" xfId="0" applyNumberFormat="1" applyFont="1"/>
    <xf numFmtId="2" fontId="9" fillId="0" borderId="6" xfId="0" applyNumberFormat="1" applyFont="1" applyBorder="1" applyAlignment="1">
      <alignment horizontal="center" vertical="center"/>
    </xf>
    <xf numFmtId="167" fontId="12" fillId="0" borderId="0" xfId="1" applyFont="1" applyFill="1" applyBorder="1" applyAlignment="1">
      <alignment horizontal="left" vertical="center" wrapText="1"/>
    </xf>
    <xf numFmtId="43" fontId="12" fillId="0" borderId="0" xfId="1" applyNumberFormat="1" applyFont="1" applyFill="1" applyBorder="1" applyAlignment="1">
      <alignment horizontal="left" vertical="center" wrapText="1"/>
    </xf>
    <xf numFmtId="171" fontId="7" fillId="0" borderId="0" xfId="1" applyNumberFormat="1" applyFont="1" applyBorder="1"/>
    <xf numFmtId="171" fontId="7" fillId="0" borderId="6" xfId="1" applyNumberFormat="1" applyFont="1" applyBorder="1"/>
    <xf numFmtId="171" fontId="7" fillId="0" borderId="0" xfId="0" applyNumberFormat="1" applyFont="1"/>
    <xf numFmtId="0" fontId="9" fillId="0" borderId="4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center" vertical="center"/>
    </xf>
    <xf numFmtId="3" fontId="7" fillId="0" borderId="0" xfId="0" applyNumberFormat="1" applyFont="1" applyFill="1"/>
    <xf numFmtId="0" fontId="7" fillId="0" borderId="7" xfId="0" applyFont="1" applyFill="1" applyBorder="1"/>
    <xf numFmtId="172" fontId="9" fillId="0" borderId="6" xfId="303" applyNumberFormat="1" applyFont="1" applyFill="1" applyBorder="1" applyAlignment="1">
      <alignment horizontal="left" vertical="center" wrapText="1"/>
    </xf>
    <xf numFmtId="172" fontId="9" fillId="0" borderId="6" xfId="1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171" fontId="15" fillId="0" borderId="0" xfId="1" applyNumberFormat="1" applyFont="1" applyFill="1"/>
    <xf numFmtId="4" fontId="15" fillId="0" borderId="0" xfId="0" applyNumberFormat="1" applyFont="1" applyFill="1"/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2" fontId="7" fillId="0" borderId="0" xfId="0" applyNumberFormat="1" applyFont="1" applyFill="1"/>
    <xf numFmtId="2" fontId="9" fillId="0" borderId="6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/>
    <xf numFmtId="167" fontId="7" fillId="0" borderId="0" xfId="0" applyNumberFormat="1" applyFont="1" applyFill="1"/>
    <xf numFmtId="0" fontId="9" fillId="0" borderId="0" xfId="0" applyFont="1" applyFill="1" applyBorder="1"/>
    <xf numFmtId="0" fontId="13" fillId="0" borderId="0" xfId="131" applyFont="1" applyFill="1" applyBorder="1"/>
    <xf numFmtId="172" fontId="12" fillId="0" borderId="0" xfId="303" applyNumberFormat="1" applyFont="1" applyFill="1" applyBorder="1" applyAlignment="1">
      <alignment horizontal="left" vertical="center" wrapText="1"/>
    </xf>
    <xf numFmtId="172" fontId="10" fillId="0" borderId="0" xfId="303" applyNumberFormat="1" applyFont="1" applyFill="1" applyBorder="1" applyAlignment="1">
      <alignment horizontal="left" vertical="center" wrapText="1"/>
    </xf>
    <xf numFmtId="172" fontId="9" fillId="0" borderId="0" xfId="303" applyNumberFormat="1" applyFont="1" applyFill="1" applyBorder="1" applyAlignment="1">
      <alignment horizontal="left" vertical="center" wrapText="1"/>
    </xf>
    <xf numFmtId="172" fontId="9" fillId="0" borderId="0" xfId="303" applyNumberFormat="1" applyFont="1" applyFill="1" applyBorder="1" applyAlignment="1">
      <alignment vertical="center"/>
    </xf>
    <xf numFmtId="0" fontId="15" fillId="0" borderId="0" xfId="3" applyFont="1"/>
    <xf numFmtId="0" fontId="15" fillId="0" borderId="0" xfId="3" applyFont="1" applyBorder="1"/>
    <xf numFmtId="0" fontId="15" fillId="0" borderId="0" xfId="3" applyFont="1" applyAlignment="1">
      <alignment horizontal="center" vertical="center"/>
    </xf>
    <xf numFmtId="0" fontId="15" fillId="0" borderId="3" xfId="3" applyFont="1" applyBorder="1"/>
    <xf numFmtId="0" fontId="7" fillId="0" borderId="0" xfId="3"/>
    <xf numFmtId="0" fontId="9" fillId="0" borderId="0" xfId="3" applyFont="1" applyBorder="1"/>
    <xf numFmtId="0" fontId="15" fillId="0" borderId="0" xfId="3" applyFont="1"/>
    <xf numFmtId="0" fontId="13" fillId="0" borderId="0" xfId="131" applyFont="1" applyFill="1" applyBorder="1"/>
    <xf numFmtId="0" fontId="15" fillId="0" borderId="0" xfId="3" applyFont="1"/>
    <xf numFmtId="43" fontId="15" fillId="0" borderId="0" xfId="330" applyNumberFormat="1" applyFont="1" applyBorder="1"/>
    <xf numFmtId="43" fontId="7" fillId="0" borderId="0" xfId="330" applyNumberFormat="1" applyFont="1" applyBorder="1"/>
    <xf numFmtId="43" fontId="7" fillId="0" borderId="6" xfId="330" applyNumberFormat="1" applyFont="1" applyBorder="1"/>
    <xf numFmtId="0" fontId="7" fillId="0" borderId="0" xfId="3"/>
    <xf numFmtId="0" fontId="15" fillId="0" borderId="0" xfId="3" applyFont="1"/>
    <xf numFmtId="43" fontId="15" fillId="0" borderId="0" xfId="353" applyNumberFormat="1" applyFont="1" applyBorder="1"/>
    <xf numFmtId="43" fontId="7" fillId="0" borderId="0" xfId="353" applyNumberFormat="1" applyFont="1" applyBorder="1"/>
    <xf numFmtId="43" fontId="7" fillId="0" borderId="6" xfId="353" applyNumberFormat="1" applyFont="1" applyBorder="1"/>
    <xf numFmtId="43" fontId="7" fillId="0" borderId="0" xfId="0" applyNumberFormat="1" applyFont="1" applyFill="1"/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/>
    </xf>
    <xf numFmtId="172" fontId="15" fillId="0" borderId="0" xfId="3" applyNumberFormat="1" applyFont="1" applyBorder="1"/>
    <xf numFmtId="4" fontId="10" fillId="0" borderId="6" xfId="0" applyNumberFormat="1" applyFont="1" applyBorder="1" applyAlignment="1">
      <alignment horizontal="right" vertical="center" wrapText="1"/>
    </xf>
    <xf numFmtId="167" fontId="9" fillId="0" borderId="0" xfId="1" applyFont="1" applyBorder="1" applyAlignment="1">
      <alignment vertical="center"/>
    </xf>
    <xf numFmtId="167" fontId="9" fillId="0" borderId="0" xfId="1" applyFont="1" applyBorder="1" applyAlignment="1">
      <alignment horizontal="center" vertical="center"/>
    </xf>
    <xf numFmtId="167" fontId="10" fillId="0" borderId="0" xfId="1" applyFont="1" applyBorder="1" applyAlignment="1">
      <alignment horizontal="center" vertical="center"/>
    </xf>
    <xf numFmtId="167" fontId="9" fillId="0" borderId="0" xfId="1" applyFont="1" applyFill="1" applyBorder="1" applyAlignment="1">
      <alignment horizontal="center" vertical="center"/>
    </xf>
    <xf numFmtId="0" fontId="15" fillId="3" borderId="0" xfId="0" applyFont="1" applyFill="1" applyBorder="1"/>
    <xf numFmtId="0" fontId="7" fillId="0" borderId="0" xfId="3" applyBorder="1"/>
    <xf numFmtId="0" fontId="12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5" fillId="0" borderId="0" xfId="0" applyFont="1" applyFill="1" applyBorder="1"/>
    <xf numFmtId="0" fontId="9" fillId="0" borderId="7" xfId="0" applyFont="1" applyFill="1" applyBorder="1" applyAlignment="1">
      <alignment horizontal="left" vertical="center" wrapText="1"/>
    </xf>
    <xf numFmtId="0" fontId="7" fillId="3" borderId="1" xfId="3" applyFill="1" applyBorder="1"/>
    <xf numFmtId="0" fontId="7" fillId="3" borderId="8" xfId="3" applyFill="1" applyBorder="1"/>
    <xf numFmtId="49" fontId="65" fillId="3" borderId="3" xfId="137" applyNumberFormat="1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3" fillId="3" borderId="2" xfId="131" applyFont="1" applyFill="1" applyBorder="1"/>
    <xf numFmtId="0" fontId="9" fillId="3" borderId="3" xfId="3" applyFont="1" applyFill="1" applyBorder="1" applyAlignment="1">
      <alignment horizontal="center" vertical="center"/>
    </xf>
    <xf numFmtId="0" fontId="15" fillId="3" borderId="4" xfId="3" applyFont="1" applyFill="1" applyBorder="1"/>
    <xf numFmtId="0" fontId="15" fillId="0" borderId="4" xfId="3" applyFont="1" applyBorder="1"/>
    <xf numFmtId="0" fontId="15" fillId="3" borderId="0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left"/>
    </xf>
    <xf numFmtId="49" fontId="65" fillId="3" borderId="3" xfId="137" applyNumberFormat="1" applyFont="1" applyFill="1" applyBorder="1" applyAlignment="1">
      <alignment horizontal="center"/>
    </xf>
    <xf numFmtId="0" fontId="15" fillId="3" borderId="4" xfId="0" applyFont="1" applyFill="1" applyBorder="1"/>
    <xf numFmtId="0" fontId="15" fillId="3" borderId="0" xfId="3" applyFont="1" applyFill="1" applyBorder="1" applyAlignment="1">
      <alignment horizontal="center"/>
    </xf>
    <xf numFmtId="0" fontId="15" fillId="3" borderId="0" xfId="130" applyFont="1" applyFill="1" applyBorder="1" applyAlignment="1">
      <alignment horizontal="center"/>
    </xf>
    <xf numFmtId="172" fontId="7" fillId="0" borderId="0" xfId="1" applyNumberFormat="1" applyFont="1" applyBorder="1"/>
    <xf numFmtId="172" fontId="62" fillId="0" borderId="0" xfId="1" applyNumberFormat="1" applyFont="1" applyBorder="1"/>
    <xf numFmtId="172" fontId="16" fillId="0" borderId="6" xfId="1" applyNumberFormat="1" applyFont="1" applyBorder="1"/>
    <xf numFmtId="172" fontId="10" fillId="0" borderId="0" xfId="1" applyNumberFormat="1" applyFont="1" applyBorder="1"/>
    <xf numFmtId="172" fontId="9" fillId="0" borderId="6" xfId="1" applyNumberFormat="1" applyFont="1" applyBorder="1"/>
    <xf numFmtId="0" fontId="18" fillId="0" borderId="0" xfId="4" applyFont="1" applyAlignment="1" applyProtection="1">
      <alignment horizontal="left" indent="1"/>
      <protection locked="0"/>
    </xf>
    <xf numFmtId="0" fontId="67" fillId="0" borderId="0" xfId="130" applyFont="1"/>
    <xf numFmtId="0" fontId="75" fillId="0" borderId="0" xfId="4" applyFont="1" applyAlignment="1" applyProtection="1">
      <alignment horizontal="left" indent="1"/>
      <protection locked="0"/>
    </xf>
    <xf numFmtId="0" fontId="42" fillId="0" borderId="0" xfId="4" applyNumberFormat="1" applyFont="1" applyProtection="1"/>
    <xf numFmtId="0" fontId="35" fillId="0" borderId="0" xfId="368" applyAlignment="1" applyProtection="1"/>
    <xf numFmtId="0" fontId="7" fillId="0" borderId="0" xfId="130"/>
    <xf numFmtId="0" fontId="69" fillId="0" borderId="0" xfId="4" applyFont="1" applyAlignment="1">
      <alignment horizontal="left" indent="1"/>
    </xf>
    <xf numFmtId="0" fontId="70" fillId="0" borderId="0" xfId="4" applyFont="1" applyAlignment="1">
      <alignment horizontal="left" indent="1"/>
    </xf>
    <xf numFmtId="0" fontId="69" fillId="0" borderId="0" xfId="4" applyFont="1" applyAlignment="1" applyProtection="1">
      <alignment horizontal="left" indent="1"/>
      <protection locked="0"/>
    </xf>
    <xf numFmtId="49" fontId="71" fillId="0" borderId="0" xfId="4" applyNumberFormat="1" applyFont="1" applyProtection="1">
      <protection locked="0"/>
    </xf>
    <xf numFmtId="0" fontId="71" fillId="0" borderId="0" xfId="4" applyNumberFormat="1" applyFont="1" applyProtection="1">
      <protection locked="0"/>
    </xf>
    <xf numFmtId="0" fontId="69" fillId="0" borderId="0" xfId="4" applyFont="1" applyFill="1" applyAlignment="1" applyProtection="1">
      <alignment horizontal="left" indent="1"/>
      <protection locked="0"/>
    </xf>
    <xf numFmtId="0" fontId="74" fillId="0" borderId="0" xfId="4" applyFont="1" applyBorder="1" applyAlignment="1">
      <alignment horizontal="center" vertical="center"/>
    </xf>
    <xf numFmtId="0" fontId="73" fillId="0" borderId="0" xfId="4" applyFont="1" applyBorder="1" applyAlignment="1">
      <alignment horizontal="center" vertical="center"/>
    </xf>
    <xf numFmtId="0" fontId="72" fillId="0" borderId="0" xfId="130" applyFont="1" applyAlignment="1">
      <alignment horizont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</cellXfs>
  <cellStyles count="378">
    <cellStyle name=" 1" xfId="6" xr:uid="{00000000-0005-0000-0000-000000000000}"/>
    <cellStyle name="%" xfId="7" xr:uid="{00000000-0005-0000-0000-000001000000}"/>
    <cellStyle name="_Administrata Publike" xfId="8" xr:uid="{00000000-0005-0000-0000-000002000000}"/>
    <cellStyle name="_Book1" xfId="9" xr:uid="{00000000-0005-0000-0000-000003000000}"/>
    <cellStyle name="_Bujqesia" xfId="10" xr:uid="{00000000-0005-0000-0000-000004000000}"/>
    <cellStyle name="_GDP Final 1996-2005 by 2 approaches" xfId="11" xr:uid="{00000000-0005-0000-0000-000005000000}"/>
    <cellStyle name="_GDP Final 1996-2005 by 2 approaches 2" xfId="203" xr:uid="{00000000-0005-0000-0000-000006000000}"/>
    <cellStyle name="_GDP Final 1996-2005 by 2 approaches_Finale 2008 me Nace4" xfId="12" xr:uid="{00000000-0005-0000-0000-000007000000}"/>
    <cellStyle name="_gdp2009, varianti 4" xfId="13" xr:uid="{00000000-0005-0000-0000-000008000000}"/>
    <cellStyle name="_gdp2009, varianti 5" xfId="14" xr:uid="{00000000-0005-0000-0000-000009000000}"/>
    <cellStyle name="_gdp2009, varianti 5 2" xfId="204" xr:uid="{00000000-0005-0000-0000-00000A000000}"/>
    <cellStyle name="_gdp2009, varianti 5_Finale 2008 me Nace4" xfId="15" xr:uid="{00000000-0005-0000-0000-00000B000000}"/>
    <cellStyle name="_Per vjetoren nga 3_mujoret" xfId="16" xr:uid="{00000000-0005-0000-0000-00000C000000}"/>
    <cellStyle name="_TAB1" xfId="17" xr:uid="{00000000-0005-0000-0000-00000D000000}"/>
    <cellStyle name="_TAB2" xfId="18" xr:uid="{00000000-0005-0000-0000-00000E000000}"/>
    <cellStyle name="_TAB3" xfId="19" xr:uid="{00000000-0005-0000-0000-00000F000000}"/>
    <cellStyle name="_TAB4" xfId="20" xr:uid="{00000000-0005-0000-0000-000010000000}"/>
    <cellStyle name="_TAB5" xfId="21" xr:uid="{00000000-0005-0000-0000-000011000000}"/>
    <cellStyle name="_VA-cons_TOT" xfId="22" xr:uid="{00000000-0005-0000-0000-000012000000}"/>
    <cellStyle name="_VA-cons_TOT 2" xfId="205" xr:uid="{00000000-0005-0000-0000-000013000000}"/>
    <cellStyle name="_VA-cons_TOT_Finale 2008 me Nace4" xfId="23" xr:uid="{00000000-0005-0000-0000-000014000000}"/>
    <cellStyle name="_VA-cons_TOT_Ledjoni energjia" xfId="24" xr:uid="{00000000-0005-0000-0000-000015000000}"/>
    <cellStyle name="_VA-cons_TOT_Ledjoni energjia 2" xfId="206" xr:uid="{00000000-0005-0000-0000-000016000000}"/>
    <cellStyle name="_VA-cons_TOT_Ledjoni energjia_Finale 2008 me Nace4" xfId="25" xr:uid="{00000000-0005-0000-0000-000017000000}"/>
    <cellStyle name="_Workbook for QGDP(dt.24 Prill, 2008)" xfId="26" xr:uid="{00000000-0005-0000-0000-000018000000}"/>
    <cellStyle name="0mitP" xfId="27" xr:uid="{00000000-0005-0000-0000-000019000000}"/>
    <cellStyle name="0ohneP" xfId="28" xr:uid="{00000000-0005-0000-0000-00001A000000}"/>
    <cellStyle name="10mitP" xfId="29" xr:uid="{00000000-0005-0000-0000-00001B000000}"/>
    <cellStyle name="12mitP" xfId="30" xr:uid="{00000000-0005-0000-0000-00001C000000}"/>
    <cellStyle name="12ohneP" xfId="31" xr:uid="{00000000-0005-0000-0000-00001D000000}"/>
    <cellStyle name="13mitP" xfId="32" xr:uid="{00000000-0005-0000-0000-00001E000000}"/>
    <cellStyle name="1mitP" xfId="33" xr:uid="{00000000-0005-0000-0000-00001F000000}"/>
    <cellStyle name="1ohneP" xfId="34" xr:uid="{00000000-0005-0000-0000-000020000000}"/>
    <cellStyle name="20% - Accent1 2" xfId="35" xr:uid="{00000000-0005-0000-0000-000021000000}"/>
    <cellStyle name="20% - Accent1 2 2" xfId="207" xr:uid="{00000000-0005-0000-0000-000022000000}"/>
    <cellStyle name="20% - Accent2 2" xfId="36" xr:uid="{00000000-0005-0000-0000-000023000000}"/>
    <cellStyle name="20% - Accent2 2 2" xfId="208" xr:uid="{00000000-0005-0000-0000-000024000000}"/>
    <cellStyle name="20% - Accent3 2" xfId="37" xr:uid="{00000000-0005-0000-0000-000025000000}"/>
    <cellStyle name="20% - Accent3 2 2" xfId="209" xr:uid="{00000000-0005-0000-0000-000026000000}"/>
    <cellStyle name="20% - Accent4 2" xfId="38" xr:uid="{00000000-0005-0000-0000-000027000000}"/>
    <cellStyle name="20% - Accent4 2 2" xfId="210" xr:uid="{00000000-0005-0000-0000-000028000000}"/>
    <cellStyle name="20% - Accent5 2" xfId="39" xr:uid="{00000000-0005-0000-0000-000029000000}"/>
    <cellStyle name="20% - Accent5 2 2" xfId="211" xr:uid="{00000000-0005-0000-0000-00002A000000}"/>
    <cellStyle name="20% - Accent6 2" xfId="40" xr:uid="{00000000-0005-0000-0000-00002B000000}"/>
    <cellStyle name="20% - Accent6 2 2" xfId="212" xr:uid="{00000000-0005-0000-0000-00002C000000}"/>
    <cellStyle name="20% - Akzent1" xfId="41" xr:uid="{00000000-0005-0000-0000-00002D000000}"/>
    <cellStyle name="20% - Akzent2" xfId="42" xr:uid="{00000000-0005-0000-0000-00002E000000}"/>
    <cellStyle name="20% - Akzent3" xfId="43" xr:uid="{00000000-0005-0000-0000-00002F000000}"/>
    <cellStyle name="20% - Akzent4" xfId="44" xr:uid="{00000000-0005-0000-0000-000030000000}"/>
    <cellStyle name="20% - Akzent5" xfId="45" xr:uid="{00000000-0005-0000-0000-000031000000}"/>
    <cellStyle name="20% - Akzent6" xfId="46" xr:uid="{00000000-0005-0000-0000-000032000000}"/>
    <cellStyle name="20% - Dekorfärg1" xfId="213" xr:uid="{00000000-0005-0000-0000-000033000000}"/>
    <cellStyle name="20% - Dekorfärg2" xfId="214" xr:uid="{00000000-0005-0000-0000-000034000000}"/>
    <cellStyle name="20% - Dekorfärg3" xfId="215" xr:uid="{00000000-0005-0000-0000-000035000000}"/>
    <cellStyle name="20% - Dekorfärg4" xfId="216" xr:uid="{00000000-0005-0000-0000-000036000000}"/>
    <cellStyle name="20% - Dekorfärg5" xfId="217" xr:uid="{00000000-0005-0000-0000-000037000000}"/>
    <cellStyle name="20% - Dekorfärg6" xfId="218" xr:uid="{00000000-0005-0000-0000-000038000000}"/>
    <cellStyle name="2mitP" xfId="47" xr:uid="{00000000-0005-0000-0000-000039000000}"/>
    <cellStyle name="2ohneP" xfId="48" xr:uid="{00000000-0005-0000-0000-00003A000000}"/>
    <cellStyle name="3mitP" xfId="49" xr:uid="{00000000-0005-0000-0000-00003B000000}"/>
    <cellStyle name="3ohneP" xfId="50" xr:uid="{00000000-0005-0000-0000-00003C000000}"/>
    <cellStyle name="40% - Accent1 2" xfId="51" xr:uid="{00000000-0005-0000-0000-00003D000000}"/>
    <cellStyle name="40% - Accent1 2 2" xfId="219" xr:uid="{00000000-0005-0000-0000-00003E000000}"/>
    <cellStyle name="40% - Accent2 2" xfId="52" xr:uid="{00000000-0005-0000-0000-00003F000000}"/>
    <cellStyle name="40% - Accent2 2 2" xfId="220" xr:uid="{00000000-0005-0000-0000-000040000000}"/>
    <cellStyle name="40% - Accent3 2" xfId="53" xr:uid="{00000000-0005-0000-0000-000041000000}"/>
    <cellStyle name="40% - Accent3 2 2" xfId="221" xr:uid="{00000000-0005-0000-0000-000042000000}"/>
    <cellStyle name="40% - Accent4 2" xfId="54" xr:uid="{00000000-0005-0000-0000-000043000000}"/>
    <cellStyle name="40% - Accent4 2 2" xfId="222" xr:uid="{00000000-0005-0000-0000-000044000000}"/>
    <cellStyle name="40% - Accent5 2" xfId="55" xr:uid="{00000000-0005-0000-0000-000045000000}"/>
    <cellStyle name="40% - Accent5 2 2" xfId="223" xr:uid="{00000000-0005-0000-0000-000046000000}"/>
    <cellStyle name="40% - Accent6 2" xfId="56" xr:uid="{00000000-0005-0000-0000-000047000000}"/>
    <cellStyle name="40% - Accent6 2 2" xfId="224" xr:uid="{00000000-0005-0000-0000-000048000000}"/>
    <cellStyle name="40% - Akzent1" xfId="57" xr:uid="{00000000-0005-0000-0000-000049000000}"/>
    <cellStyle name="40% - Akzent2" xfId="58" xr:uid="{00000000-0005-0000-0000-00004A000000}"/>
    <cellStyle name="40% - Akzent3" xfId="59" xr:uid="{00000000-0005-0000-0000-00004B000000}"/>
    <cellStyle name="40% - Akzent4" xfId="60" xr:uid="{00000000-0005-0000-0000-00004C000000}"/>
    <cellStyle name="40% - Akzent5" xfId="61" xr:uid="{00000000-0005-0000-0000-00004D000000}"/>
    <cellStyle name="40% - Akzent6" xfId="62" xr:uid="{00000000-0005-0000-0000-00004E000000}"/>
    <cellStyle name="40% - Dekorfärg1" xfId="225" xr:uid="{00000000-0005-0000-0000-00004F000000}"/>
    <cellStyle name="40% - Dekorfärg2" xfId="226" xr:uid="{00000000-0005-0000-0000-000050000000}"/>
    <cellStyle name="40% - Dekorfärg3" xfId="227" xr:uid="{00000000-0005-0000-0000-000051000000}"/>
    <cellStyle name="40% - Dekorfärg4" xfId="228" xr:uid="{00000000-0005-0000-0000-000052000000}"/>
    <cellStyle name="40% - Dekorfärg5" xfId="229" xr:uid="{00000000-0005-0000-0000-000053000000}"/>
    <cellStyle name="40% - Dekorfärg6" xfId="230" xr:uid="{00000000-0005-0000-0000-000054000000}"/>
    <cellStyle name="4mitP" xfId="63" xr:uid="{00000000-0005-0000-0000-000055000000}"/>
    <cellStyle name="4ohneP" xfId="64" xr:uid="{00000000-0005-0000-0000-000056000000}"/>
    <cellStyle name="60% - Accent1 2" xfId="65" xr:uid="{00000000-0005-0000-0000-000057000000}"/>
    <cellStyle name="60% - Accent2 2" xfId="66" xr:uid="{00000000-0005-0000-0000-000058000000}"/>
    <cellStyle name="60% - Accent3 2" xfId="67" xr:uid="{00000000-0005-0000-0000-000059000000}"/>
    <cellStyle name="60% - Accent4 2" xfId="68" xr:uid="{00000000-0005-0000-0000-00005A000000}"/>
    <cellStyle name="60% - Accent5 2" xfId="69" xr:uid="{00000000-0005-0000-0000-00005B000000}"/>
    <cellStyle name="60% - Accent6 2" xfId="70" xr:uid="{00000000-0005-0000-0000-00005C000000}"/>
    <cellStyle name="60% - Akzent1" xfId="71" xr:uid="{00000000-0005-0000-0000-00005D000000}"/>
    <cellStyle name="60% - Akzent2" xfId="72" xr:uid="{00000000-0005-0000-0000-00005E000000}"/>
    <cellStyle name="60% - Akzent3" xfId="73" xr:uid="{00000000-0005-0000-0000-00005F000000}"/>
    <cellStyle name="60% - Akzent4" xfId="74" xr:uid="{00000000-0005-0000-0000-000060000000}"/>
    <cellStyle name="60% - Akzent5" xfId="75" xr:uid="{00000000-0005-0000-0000-000061000000}"/>
    <cellStyle name="60% - Akzent6" xfId="76" xr:uid="{00000000-0005-0000-0000-000062000000}"/>
    <cellStyle name="60% - Dekorfärg1" xfId="231" xr:uid="{00000000-0005-0000-0000-000063000000}"/>
    <cellStyle name="60% - Dekorfärg2" xfId="232" xr:uid="{00000000-0005-0000-0000-000064000000}"/>
    <cellStyle name="60% - Dekorfärg3" xfId="233" xr:uid="{00000000-0005-0000-0000-000065000000}"/>
    <cellStyle name="60% - Dekorfärg4" xfId="234" xr:uid="{00000000-0005-0000-0000-000066000000}"/>
    <cellStyle name="60% - Dekorfärg5" xfId="235" xr:uid="{00000000-0005-0000-0000-000067000000}"/>
    <cellStyle name="60% - Dekorfärg6" xfId="236" xr:uid="{00000000-0005-0000-0000-000068000000}"/>
    <cellStyle name="6mitP" xfId="77" xr:uid="{00000000-0005-0000-0000-000069000000}"/>
    <cellStyle name="6ohneP" xfId="78" xr:uid="{00000000-0005-0000-0000-00006A000000}"/>
    <cellStyle name="7mitP" xfId="79" xr:uid="{00000000-0005-0000-0000-00006B000000}"/>
    <cellStyle name="9mitP" xfId="80" xr:uid="{00000000-0005-0000-0000-00006C000000}"/>
    <cellStyle name="9ohneP" xfId="81" xr:uid="{00000000-0005-0000-0000-00006D000000}"/>
    <cellStyle name="Accent1 2" xfId="82" xr:uid="{00000000-0005-0000-0000-00006E000000}"/>
    <cellStyle name="Accent2 2" xfId="83" xr:uid="{00000000-0005-0000-0000-00006F000000}"/>
    <cellStyle name="Accent3 2" xfId="84" xr:uid="{00000000-0005-0000-0000-000070000000}"/>
    <cellStyle name="Accent4 2" xfId="85" xr:uid="{00000000-0005-0000-0000-000071000000}"/>
    <cellStyle name="Accent5 2" xfId="86" xr:uid="{00000000-0005-0000-0000-000072000000}"/>
    <cellStyle name="Accent6 2" xfId="87" xr:uid="{00000000-0005-0000-0000-000073000000}"/>
    <cellStyle name="Anteckning" xfId="237" xr:uid="{00000000-0005-0000-0000-000074000000}"/>
    <cellStyle name="Bad 2" xfId="88" xr:uid="{00000000-0005-0000-0000-000075000000}"/>
    <cellStyle name="Beräkning" xfId="238" xr:uid="{00000000-0005-0000-0000-000076000000}"/>
    <cellStyle name="Bra" xfId="239" xr:uid="{00000000-0005-0000-0000-000077000000}"/>
    <cellStyle name="Calculation 2" xfId="89" xr:uid="{00000000-0005-0000-0000-000078000000}"/>
    <cellStyle name="Check Cell 2" xfId="90" xr:uid="{00000000-0005-0000-0000-000079000000}"/>
    <cellStyle name="Comma" xfId="1" builtinId="3"/>
    <cellStyle name="Comma [0] 2" xfId="240" xr:uid="{00000000-0005-0000-0000-00007C000000}"/>
    <cellStyle name="Comma [0] 2 2" xfId="331" xr:uid="{00000000-0005-0000-0000-00007C000000}"/>
    <cellStyle name="Comma 10" xfId="241" xr:uid="{00000000-0005-0000-0000-00007D000000}"/>
    <cellStyle name="Comma 10 2" xfId="332" xr:uid="{00000000-0005-0000-0000-00007D000000}"/>
    <cellStyle name="Comma 10 3" xfId="370" xr:uid="{00000000-0005-0000-0000-00007D000000}"/>
    <cellStyle name="Comma 11" xfId="242" xr:uid="{00000000-0005-0000-0000-00007E000000}"/>
    <cellStyle name="Comma 11 2" xfId="333" xr:uid="{00000000-0005-0000-0000-00007E000000}"/>
    <cellStyle name="Comma 11 3" xfId="371" xr:uid="{00000000-0005-0000-0000-00007E000000}"/>
    <cellStyle name="Comma 12" xfId="243" xr:uid="{00000000-0005-0000-0000-00007F000000}"/>
    <cellStyle name="Comma 12 2" xfId="334" xr:uid="{00000000-0005-0000-0000-00007F000000}"/>
    <cellStyle name="Comma 12 3" xfId="372" xr:uid="{00000000-0005-0000-0000-00007F000000}"/>
    <cellStyle name="Comma 13" xfId="244" xr:uid="{00000000-0005-0000-0000-000080000000}"/>
    <cellStyle name="Comma 13 2" xfId="335" xr:uid="{00000000-0005-0000-0000-000080000000}"/>
    <cellStyle name="Comma 13 3" xfId="373" xr:uid="{00000000-0005-0000-0000-000080000000}"/>
    <cellStyle name="Comma 14" xfId="245" xr:uid="{00000000-0005-0000-0000-000081000000}"/>
    <cellStyle name="Comma 14 2" xfId="336" xr:uid="{00000000-0005-0000-0000-000081000000}"/>
    <cellStyle name="Comma 15" xfId="246" xr:uid="{00000000-0005-0000-0000-000082000000}"/>
    <cellStyle name="Comma 15 2" xfId="337" xr:uid="{00000000-0005-0000-0000-000082000000}"/>
    <cellStyle name="Comma 15 3" xfId="374" xr:uid="{00000000-0005-0000-0000-000082000000}"/>
    <cellStyle name="Comma 16" xfId="247" xr:uid="{00000000-0005-0000-0000-000083000000}"/>
    <cellStyle name="Comma 16 2" xfId="338" xr:uid="{00000000-0005-0000-0000-000083000000}"/>
    <cellStyle name="Comma 16 3" xfId="375" xr:uid="{00000000-0005-0000-0000-000083000000}"/>
    <cellStyle name="Comma 17" xfId="91" xr:uid="{00000000-0005-0000-0000-000084000000}"/>
    <cellStyle name="Comma 17 2" xfId="306" xr:uid="{00000000-0005-0000-0000-000084000000}"/>
    <cellStyle name="Comma 17 3" xfId="357" xr:uid="{00000000-0005-0000-0000-000084000000}"/>
    <cellStyle name="Comma 18" xfId="302" xr:uid="{1F09B67B-E30D-4476-B46B-A6E4E58E3649}"/>
    <cellStyle name="Comma 19" xfId="303" xr:uid="{00000000-0005-0000-0000-000061010000}"/>
    <cellStyle name="Comma 2" xfId="92" xr:uid="{00000000-0005-0000-0000-000085000000}"/>
    <cellStyle name="Comma 2 2" xfId="93" xr:uid="{00000000-0005-0000-0000-000086000000}"/>
    <cellStyle name="Comma 2 2 2" xfId="308" xr:uid="{00000000-0005-0000-0000-000086000000}"/>
    <cellStyle name="Comma 2 3" xfId="94" xr:uid="{00000000-0005-0000-0000-000087000000}"/>
    <cellStyle name="Comma 2 3 2" xfId="309" xr:uid="{00000000-0005-0000-0000-000087000000}"/>
    <cellStyle name="Comma 2 4" xfId="248" xr:uid="{00000000-0005-0000-0000-000088000000}"/>
    <cellStyle name="Comma 2 4 2" xfId="339" xr:uid="{00000000-0005-0000-0000-000088000000}"/>
    <cellStyle name="Comma 2 5" xfId="307" xr:uid="{00000000-0005-0000-0000-000085000000}"/>
    <cellStyle name="Comma 20" xfId="343" xr:uid="{00000000-0005-0000-0000-000090010000}"/>
    <cellStyle name="Comma 21" xfId="354" xr:uid="{00000000-0005-0000-0000-000091010000}"/>
    <cellStyle name="Comma 22" xfId="352" xr:uid="{00000000-0005-0000-0000-000092010000}"/>
    <cellStyle name="Comma 23" xfId="329" xr:uid="{00000000-0005-0000-0000-000093010000}"/>
    <cellStyle name="Comma 24" xfId="330" xr:uid="{00000000-0005-0000-0000-000094010000}"/>
    <cellStyle name="Comma 25" xfId="351" xr:uid="{00000000-0005-0000-0000-000095010000}"/>
    <cellStyle name="Comma 26" xfId="305" xr:uid="{00000000-0005-0000-0000-000096010000}"/>
    <cellStyle name="Comma 27" xfId="350" xr:uid="{00000000-0005-0000-0000-000097010000}"/>
    <cellStyle name="Comma 28" xfId="353" xr:uid="{00000000-0005-0000-0000-000098010000}"/>
    <cellStyle name="Comma 29" xfId="355" xr:uid="{00000000-0005-0000-0000-000090010000}"/>
    <cellStyle name="Comma 3" xfId="95" xr:uid="{00000000-0005-0000-0000-000089000000}"/>
    <cellStyle name="Comma 3 2" xfId="96" xr:uid="{00000000-0005-0000-0000-00008A000000}"/>
    <cellStyle name="Comma 3 2 2" xfId="310" xr:uid="{00000000-0005-0000-0000-00008A000000}"/>
    <cellStyle name="Comma 3 2 3" xfId="358" xr:uid="{00000000-0005-0000-0000-00008A000000}"/>
    <cellStyle name="Comma 3 3" xfId="97" xr:uid="{00000000-0005-0000-0000-00008B000000}"/>
    <cellStyle name="Comma 3 3 2" xfId="98" xr:uid="{00000000-0005-0000-0000-00008C000000}"/>
    <cellStyle name="Comma 3 3 2 2" xfId="312" xr:uid="{00000000-0005-0000-0000-00008C000000}"/>
    <cellStyle name="Comma 3 3 3" xfId="311" xr:uid="{00000000-0005-0000-0000-00008B000000}"/>
    <cellStyle name="Comma 3 4" xfId="99" xr:uid="{00000000-0005-0000-0000-00008D000000}"/>
    <cellStyle name="Comma 3 4 2" xfId="313" xr:uid="{00000000-0005-0000-0000-00008D000000}"/>
    <cellStyle name="Comma 3 4 3" xfId="359" xr:uid="{00000000-0005-0000-0000-00008D000000}"/>
    <cellStyle name="Comma 4" xfId="100" xr:uid="{00000000-0005-0000-0000-00008E000000}"/>
    <cellStyle name="Comma 4 2" xfId="314" xr:uid="{00000000-0005-0000-0000-00008E000000}"/>
    <cellStyle name="Comma 5" xfId="101" xr:uid="{00000000-0005-0000-0000-00008F000000}"/>
    <cellStyle name="Comma 5 2" xfId="102" xr:uid="{00000000-0005-0000-0000-000090000000}"/>
    <cellStyle name="Comma 5 2 2" xfId="316" xr:uid="{00000000-0005-0000-0000-000090000000}"/>
    <cellStyle name="Comma 5 3" xfId="103" xr:uid="{00000000-0005-0000-0000-000091000000}"/>
    <cellStyle name="Comma 5 3 2" xfId="317" xr:uid="{00000000-0005-0000-0000-000091000000}"/>
    <cellStyle name="Comma 5 3 3" xfId="360" xr:uid="{00000000-0005-0000-0000-000091000000}"/>
    <cellStyle name="Comma 5 4" xfId="315" xr:uid="{00000000-0005-0000-0000-00008F000000}"/>
    <cellStyle name="Comma 6" xfId="104" xr:uid="{00000000-0005-0000-0000-000092000000}"/>
    <cellStyle name="Comma 6 2" xfId="249" xr:uid="{00000000-0005-0000-0000-000093000000}"/>
    <cellStyle name="Comma 6 2 2" xfId="340" xr:uid="{00000000-0005-0000-0000-000093000000}"/>
    <cellStyle name="Comma 6 3" xfId="318" xr:uid="{00000000-0005-0000-0000-000092000000}"/>
    <cellStyle name="Comma 68" xfId="250" xr:uid="{00000000-0005-0000-0000-000094000000}"/>
    <cellStyle name="Comma 68 2" xfId="341" xr:uid="{00000000-0005-0000-0000-000094000000}"/>
    <cellStyle name="Comma 7" xfId="105" xr:uid="{00000000-0005-0000-0000-000095000000}"/>
    <cellStyle name="Comma 7 2" xfId="106" xr:uid="{00000000-0005-0000-0000-000096000000}"/>
    <cellStyle name="Comma 7 2 2" xfId="320" xr:uid="{00000000-0005-0000-0000-000096000000}"/>
    <cellStyle name="Comma 7 3" xfId="319" xr:uid="{00000000-0005-0000-0000-000095000000}"/>
    <cellStyle name="Comma 8" xfId="107" xr:uid="{00000000-0005-0000-0000-000097000000}"/>
    <cellStyle name="Comma 8 2" xfId="321" xr:uid="{00000000-0005-0000-0000-000097000000}"/>
    <cellStyle name="Comma 8 3" xfId="361" xr:uid="{00000000-0005-0000-0000-000097000000}"/>
    <cellStyle name="Comma 9" xfId="251" xr:uid="{00000000-0005-0000-0000-000098000000}"/>
    <cellStyle name="Comma 9 2" xfId="342" xr:uid="{00000000-0005-0000-0000-000098000000}"/>
    <cellStyle name="Comma 9 3" xfId="376" xr:uid="{00000000-0005-0000-0000-000098000000}"/>
    <cellStyle name="Comma0" xfId="108" xr:uid="{00000000-0005-0000-0000-00009A000000}"/>
    <cellStyle name="Currency 2" xfId="252" xr:uid="{00000000-0005-0000-0000-00009B000000}"/>
    <cellStyle name="Currency0" xfId="109" xr:uid="{00000000-0005-0000-0000-00009C000000}"/>
    <cellStyle name="Dålig" xfId="253" xr:uid="{00000000-0005-0000-0000-00009D000000}"/>
    <cellStyle name="Date" xfId="110" xr:uid="{00000000-0005-0000-0000-00009E000000}"/>
    <cellStyle name="Datum" xfId="254" xr:uid="{00000000-0005-0000-0000-00009F000000}"/>
    <cellStyle name="Explanatory Text 2" xfId="111" xr:uid="{00000000-0005-0000-0000-0000A0000000}"/>
    <cellStyle name="Färg1" xfId="255" xr:uid="{00000000-0005-0000-0000-0000A1000000}"/>
    <cellStyle name="Färg2" xfId="256" xr:uid="{00000000-0005-0000-0000-0000A2000000}"/>
    <cellStyle name="Färg3" xfId="257" xr:uid="{00000000-0005-0000-0000-0000A3000000}"/>
    <cellStyle name="Färg4" xfId="258" xr:uid="{00000000-0005-0000-0000-0000A4000000}"/>
    <cellStyle name="Färg5" xfId="259" xr:uid="{00000000-0005-0000-0000-0000A5000000}"/>
    <cellStyle name="Färg6" xfId="260" xr:uid="{00000000-0005-0000-0000-0000A6000000}"/>
    <cellStyle name="Finanční0" xfId="261" xr:uid="{00000000-0005-0000-0000-0000A7000000}"/>
    <cellStyle name="Fixed" xfId="112" xr:uid="{00000000-0005-0000-0000-0000A8000000}"/>
    <cellStyle name="Förklarande text" xfId="262" xr:uid="{00000000-0005-0000-0000-0000A9000000}"/>
    <cellStyle name="Fuss" xfId="113" xr:uid="{00000000-0005-0000-0000-0000AA000000}"/>
    <cellStyle name="Good 2" xfId="114" xr:uid="{00000000-0005-0000-0000-0000AB000000}"/>
    <cellStyle name="Heading 1 2" xfId="115" xr:uid="{00000000-0005-0000-0000-0000AC000000}"/>
    <cellStyle name="Heading 2 2" xfId="116" xr:uid="{00000000-0005-0000-0000-0000AD000000}"/>
    <cellStyle name="Heading 3 2" xfId="117" xr:uid="{00000000-0005-0000-0000-0000AE000000}"/>
    <cellStyle name="Heading 4 2" xfId="118" xr:uid="{00000000-0005-0000-0000-0000AF000000}"/>
    <cellStyle name="Hyperlink" xfId="368" builtinId="8"/>
    <cellStyle name="Hyperlink 2" xfId="119" xr:uid="{00000000-0005-0000-0000-0000B1000000}"/>
    <cellStyle name="Hyperlink 3" xfId="263" xr:uid="{00000000-0005-0000-0000-0000B2000000}"/>
    <cellStyle name="Iau?iue_?ac?.oaa.90-92" xfId="120" xr:uid="{00000000-0005-0000-0000-0000B3000000}"/>
    <cellStyle name="Îáû÷íûé_93ãîä (2)" xfId="121" xr:uid="{00000000-0005-0000-0000-0000B4000000}"/>
    <cellStyle name="Indata" xfId="264" xr:uid="{00000000-0005-0000-0000-0000B5000000}"/>
    <cellStyle name="Input 2" xfId="122" xr:uid="{00000000-0005-0000-0000-0000B6000000}"/>
    <cellStyle name="Kontrollcell" xfId="265" xr:uid="{00000000-0005-0000-0000-0000B7000000}"/>
    <cellStyle name="Länkad cell" xfId="266" xr:uid="{00000000-0005-0000-0000-0000B8000000}"/>
    <cellStyle name="Linked Cell 2" xfId="123" xr:uid="{00000000-0005-0000-0000-0000B9000000}"/>
    <cellStyle name="m49048872" xfId="124" xr:uid="{00000000-0005-0000-0000-0000BA000000}"/>
    <cellStyle name="Měna0" xfId="267" xr:uid="{00000000-0005-0000-0000-0000BB000000}"/>
    <cellStyle name="mitP" xfId="125" xr:uid="{00000000-0005-0000-0000-0000BC000000}"/>
    <cellStyle name="Neutral 2" xfId="126" xr:uid="{00000000-0005-0000-0000-0000BD000000}"/>
    <cellStyle name="Normal" xfId="0" builtinId="0"/>
    <cellStyle name="Normal 10" xfId="127" xr:uid="{00000000-0005-0000-0000-0000BF000000}"/>
    <cellStyle name="Normal 11" xfId="128" xr:uid="{00000000-0005-0000-0000-0000C0000000}"/>
    <cellStyle name="Normal 12" xfId="129" xr:uid="{00000000-0005-0000-0000-0000C1000000}"/>
    <cellStyle name="Normal 13" xfId="130" xr:uid="{00000000-0005-0000-0000-0000C2000000}"/>
    <cellStyle name="Normal 13 2" xfId="131" xr:uid="{00000000-0005-0000-0000-0000C3000000}"/>
    <cellStyle name="Normal 14" xfId="132" xr:uid="{00000000-0005-0000-0000-0000C4000000}"/>
    <cellStyle name="Normal 14 2" xfId="322" xr:uid="{00000000-0005-0000-0000-0000C4000000}"/>
    <cellStyle name="Normal 14 3" xfId="362" xr:uid="{00000000-0005-0000-0000-0000C4000000}"/>
    <cellStyle name="Normal 15" xfId="133" xr:uid="{00000000-0005-0000-0000-0000C5000000}"/>
    <cellStyle name="Normal 16" xfId="5" xr:uid="{00000000-0005-0000-0000-0000C6000000}"/>
    <cellStyle name="Normal 17" xfId="202" xr:uid="{00000000-0005-0000-0000-0000C7000000}"/>
    <cellStyle name="Normal 17 2" xfId="297" xr:uid="{00000000-0005-0000-0000-0000C8000000}"/>
    <cellStyle name="Normal 17 2 2" xfId="344" xr:uid="{00000000-0005-0000-0000-0000C8000000}"/>
    <cellStyle name="Normal 17 2 3" xfId="377" xr:uid="{00000000-0005-0000-0000-0000C8000000}"/>
    <cellStyle name="Normal 17 3" xfId="328" xr:uid="{00000000-0005-0000-0000-0000C7000000}"/>
    <cellStyle name="Normal 17 4" xfId="369" xr:uid="{00000000-0005-0000-0000-0000C7000000}"/>
    <cellStyle name="Normal 18" xfId="134" xr:uid="{00000000-0005-0000-0000-0000C9000000}"/>
    <cellStyle name="Normal 18 2" xfId="268" xr:uid="{00000000-0005-0000-0000-0000CA000000}"/>
    <cellStyle name="Normal 18 3" xfId="323" xr:uid="{00000000-0005-0000-0000-0000C9000000}"/>
    <cellStyle name="Normal 18 4" xfId="363" xr:uid="{00000000-0005-0000-0000-0000C9000000}"/>
    <cellStyle name="Normal 19" xfId="269" xr:uid="{00000000-0005-0000-0000-0000CB000000}"/>
    <cellStyle name="Normal 2" xfId="3" xr:uid="{00000000-0005-0000-0000-0000CC000000}"/>
    <cellStyle name="Normal 2 10" xfId="298" xr:uid="{00000000-0005-0000-0000-0000CD000000}"/>
    <cellStyle name="Normal 2 2" xfId="135" xr:uid="{00000000-0005-0000-0000-0000CE000000}"/>
    <cellStyle name="Normal 2 2 2" xfId="136" xr:uid="{00000000-0005-0000-0000-0000CF000000}"/>
    <cellStyle name="Normal 2 3" xfId="270" xr:uid="{00000000-0005-0000-0000-0000D0000000}"/>
    <cellStyle name="Normal 2 3 2" xfId="271" xr:uid="{00000000-0005-0000-0000-0000D1000000}"/>
    <cellStyle name="Normal 2 4 2" xfId="299" xr:uid="{00000000-0005-0000-0000-0000D2000000}"/>
    <cellStyle name="Normal 2 8" xfId="272" xr:uid="{00000000-0005-0000-0000-0000D3000000}"/>
    <cellStyle name="Normal 2_2009_2010_2011_GDPweights questionnaire (2)" xfId="273" xr:uid="{00000000-0005-0000-0000-0000D4000000}"/>
    <cellStyle name="Normal 20" xfId="300" xr:uid="{00000000-0005-0000-0000-00005C010000}"/>
    <cellStyle name="Normal 21" xfId="301" xr:uid="{B38505DF-3A18-4086-BB82-5FA11F7C582A}"/>
    <cellStyle name="Normal 21 2" xfId="345" xr:uid="{00000000-0005-0000-0000-00005D010000}"/>
    <cellStyle name="Normal 22" xfId="346" xr:uid="{00000000-0005-0000-0000-00005E010000}"/>
    <cellStyle name="Normal 23" xfId="347" xr:uid="{00000000-0005-0000-0000-00005F010000}"/>
    <cellStyle name="Normal 24" xfId="348" xr:uid="{00000000-0005-0000-0000-000060010000}"/>
    <cellStyle name="Normal 25" xfId="349" xr:uid="{00000000-0005-0000-0000-000061010000}"/>
    <cellStyle name="Normal 3" xfId="137" xr:uid="{00000000-0005-0000-0000-0000D5000000}"/>
    <cellStyle name="Normal 3 2" xfId="138" xr:uid="{00000000-0005-0000-0000-0000D6000000}"/>
    <cellStyle name="Normal 3 3" xfId="139" xr:uid="{00000000-0005-0000-0000-0000D7000000}"/>
    <cellStyle name="Normal 3 3 2" xfId="324" xr:uid="{00000000-0005-0000-0000-0000D7000000}"/>
    <cellStyle name="Normal 3 3 3" xfId="364" xr:uid="{00000000-0005-0000-0000-0000D7000000}"/>
    <cellStyle name="Normal 4" xfId="140" xr:uid="{00000000-0005-0000-0000-0000D8000000}"/>
    <cellStyle name="Normal 4 2" xfId="141" xr:uid="{00000000-0005-0000-0000-0000D9000000}"/>
    <cellStyle name="Normal 4 2 2" xfId="326" xr:uid="{00000000-0005-0000-0000-0000D9000000}"/>
    <cellStyle name="Normal 4 2 3" xfId="366" xr:uid="{00000000-0005-0000-0000-0000D9000000}"/>
    <cellStyle name="Normal 4 3" xfId="142" xr:uid="{00000000-0005-0000-0000-0000DA000000}"/>
    <cellStyle name="Normal 4 4" xfId="325" xr:uid="{00000000-0005-0000-0000-0000D8000000}"/>
    <cellStyle name="Normal 4 5" xfId="365" xr:uid="{00000000-0005-0000-0000-0000D8000000}"/>
    <cellStyle name="Normal 5" xfId="143" xr:uid="{00000000-0005-0000-0000-0000DB000000}"/>
    <cellStyle name="Normal 5 2" xfId="144" xr:uid="{00000000-0005-0000-0000-0000DC000000}"/>
    <cellStyle name="Normal 5 3" xfId="145" xr:uid="{00000000-0005-0000-0000-0000DD000000}"/>
    <cellStyle name="Normal 6" xfId="146" xr:uid="{00000000-0005-0000-0000-0000DE000000}"/>
    <cellStyle name="Normal 6 2" xfId="147" xr:uid="{00000000-0005-0000-0000-0000DF000000}"/>
    <cellStyle name="Normal 6 2 2" xfId="327" xr:uid="{00000000-0005-0000-0000-0000DF000000}"/>
    <cellStyle name="Normal 6 2 3" xfId="367" xr:uid="{00000000-0005-0000-0000-0000DF000000}"/>
    <cellStyle name="Normal 6 3" xfId="274" xr:uid="{00000000-0005-0000-0000-0000E0000000}"/>
    <cellStyle name="Normal 7" xfId="148" xr:uid="{00000000-0005-0000-0000-0000E1000000}"/>
    <cellStyle name="Normal 7 2" xfId="275" xr:uid="{00000000-0005-0000-0000-0000E2000000}"/>
    <cellStyle name="Normal 8" xfId="149" xr:uid="{00000000-0005-0000-0000-0000E3000000}"/>
    <cellStyle name="Normal 9" xfId="2" xr:uid="{00000000-0005-0000-0000-0000E4000000}"/>
    <cellStyle name="Normal 9 2" xfId="150" xr:uid="{00000000-0005-0000-0000-0000E5000000}"/>
    <cellStyle name="Normal 9 3" xfId="304" xr:uid="{00000000-0005-0000-0000-0000E4000000}"/>
    <cellStyle name="Normal 9 4" xfId="356" xr:uid="{00000000-0005-0000-0000-0000E4000000}"/>
    <cellStyle name="Normál_Felhasznalas_tabla_1999" xfId="151" xr:uid="{00000000-0005-0000-0000-0000E6000000}"/>
    <cellStyle name="normální 2" xfId="276" xr:uid="{00000000-0005-0000-0000-0000E7000000}"/>
    <cellStyle name="normální_SO1_03d" xfId="277" xr:uid="{00000000-0005-0000-0000-0000E8000000}"/>
    <cellStyle name="Note 2" xfId="152" xr:uid="{00000000-0005-0000-0000-0000E9000000}"/>
    <cellStyle name="Note 2 2" xfId="278" xr:uid="{00000000-0005-0000-0000-0000EA000000}"/>
    <cellStyle name="Note 3" xfId="279" xr:uid="{00000000-0005-0000-0000-0000EB000000}"/>
    <cellStyle name="ohneP" xfId="153" xr:uid="{00000000-0005-0000-0000-0000EC000000}"/>
    <cellStyle name="Ouny?e [0]_Eeno1" xfId="154" xr:uid="{00000000-0005-0000-0000-0000ED000000}"/>
    <cellStyle name="Ouny?e_Eeno1" xfId="155" xr:uid="{00000000-0005-0000-0000-0000EE000000}"/>
    <cellStyle name="Òûñÿ÷è_Sheet1" xfId="156" xr:uid="{00000000-0005-0000-0000-0000EF000000}"/>
    <cellStyle name="Output 2" xfId="157" xr:uid="{00000000-0005-0000-0000-0000F0000000}"/>
    <cellStyle name="Output Amounts" xfId="280" xr:uid="{00000000-0005-0000-0000-0000F1000000}"/>
    <cellStyle name="Output Line Items" xfId="281" xr:uid="{00000000-0005-0000-0000-0000F2000000}"/>
    <cellStyle name="Percent 2" xfId="158" xr:uid="{00000000-0005-0000-0000-0000F3000000}"/>
    <cellStyle name="Percent 2 2" xfId="282" xr:uid="{00000000-0005-0000-0000-0000F4000000}"/>
    <cellStyle name="Percent 3" xfId="283" xr:uid="{00000000-0005-0000-0000-0000F5000000}"/>
    <cellStyle name="Percent 4" xfId="284" xr:uid="{00000000-0005-0000-0000-0000F6000000}"/>
    <cellStyle name="Pevný" xfId="285" xr:uid="{00000000-0005-0000-0000-0000F7000000}"/>
    <cellStyle name="Rubrik" xfId="286" xr:uid="{00000000-0005-0000-0000-0000F8000000}"/>
    <cellStyle name="Rubrik 1" xfId="287" xr:uid="{00000000-0005-0000-0000-0000F9000000}"/>
    <cellStyle name="Rubrik 2" xfId="288" xr:uid="{00000000-0005-0000-0000-0000FA000000}"/>
    <cellStyle name="Rubrik 3" xfId="289" xr:uid="{00000000-0005-0000-0000-0000FB000000}"/>
    <cellStyle name="Rubrik 4" xfId="290" xr:uid="{00000000-0005-0000-0000-0000FC000000}"/>
    <cellStyle name="s24" xfId="159" xr:uid="{00000000-0005-0000-0000-0000FD000000}"/>
    <cellStyle name="s30" xfId="160" xr:uid="{00000000-0005-0000-0000-0000FE000000}"/>
    <cellStyle name="s32" xfId="161" xr:uid="{00000000-0005-0000-0000-0000FF000000}"/>
    <cellStyle name="s33" xfId="162" xr:uid="{00000000-0005-0000-0000-000000010000}"/>
    <cellStyle name="s35" xfId="163" xr:uid="{00000000-0005-0000-0000-000001010000}"/>
    <cellStyle name="s37" xfId="164" xr:uid="{00000000-0005-0000-0000-000002010000}"/>
    <cellStyle name="s44" xfId="165" xr:uid="{00000000-0005-0000-0000-000003010000}"/>
    <cellStyle name="s45" xfId="166" xr:uid="{00000000-0005-0000-0000-000004010000}"/>
    <cellStyle name="s48" xfId="167" xr:uid="{00000000-0005-0000-0000-000005010000}"/>
    <cellStyle name="s56" xfId="168" xr:uid="{00000000-0005-0000-0000-000006010000}"/>
    <cellStyle name="s57" xfId="169" xr:uid="{00000000-0005-0000-0000-000007010000}"/>
    <cellStyle name="s58" xfId="170" xr:uid="{00000000-0005-0000-0000-000008010000}"/>
    <cellStyle name="s59" xfId="171" xr:uid="{00000000-0005-0000-0000-000009010000}"/>
    <cellStyle name="s62" xfId="172" xr:uid="{00000000-0005-0000-0000-00000A010000}"/>
    <cellStyle name="s63" xfId="173" xr:uid="{00000000-0005-0000-0000-00000B010000}"/>
    <cellStyle name="s64" xfId="174" xr:uid="{00000000-0005-0000-0000-00000C010000}"/>
    <cellStyle name="s65" xfId="175" xr:uid="{00000000-0005-0000-0000-00000D010000}"/>
    <cellStyle name="s66" xfId="176" xr:uid="{00000000-0005-0000-0000-00000E010000}"/>
    <cellStyle name="s67" xfId="177" xr:uid="{00000000-0005-0000-0000-00000F010000}"/>
    <cellStyle name="s68" xfId="178" xr:uid="{00000000-0005-0000-0000-000010010000}"/>
    <cellStyle name="s69" xfId="179" xr:uid="{00000000-0005-0000-0000-000011010000}"/>
    <cellStyle name="s70" xfId="180" xr:uid="{00000000-0005-0000-0000-000012010000}"/>
    <cellStyle name="s73" xfId="181" xr:uid="{00000000-0005-0000-0000-000013010000}"/>
    <cellStyle name="s78" xfId="182" xr:uid="{00000000-0005-0000-0000-000014010000}"/>
    <cellStyle name="s80" xfId="183" xr:uid="{00000000-0005-0000-0000-000015010000}"/>
    <cellStyle name="s82" xfId="184" xr:uid="{00000000-0005-0000-0000-000016010000}"/>
    <cellStyle name="s85" xfId="185" xr:uid="{00000000-0005-0000-0000-000017010000}"/>
    <cellStyle name="s93" xfId="186" xr:uid="{00000000-0005-0000-0000-000018010000}"/>
    <cellStyle name="s94" xfId="187" xr:uid="{00000000-0005-0000-0000-000019010000}"/>
    <cellStyle name="s95" xfId="188" xr:uid="{00000000-0005-0000-0000-00001A010000}"/>
    <cellStyle name="Standard 2" xfId="189" xr:uid="{00000000-0005-0000-0000-00001B010000}"/>
    <cellStyle name="Standard 3" xfId="190" xr:uid="{00000000-0005-0000-0000-00001C010000}"/>
    <cellStyle name="Standard 3 2" xfId="4" xr:uid="{00000000-0005-0000-0000-00001D010000}"/>
    <cellStyle name="Style 1" xfId="191" xr:uid="{00000000-0005-0000-0000-00001E010000}"/>
    <cellStyle name="Style 1 2" xfId="291" xr:uid="{00000000-0005-0000-0000-00001F010000}"/>
    <cellStyle name="Summa" xfId="292" xr:uid="{00000000-0005-0000-0000-000020010000}"/>
    <cellStyle name="Text_e" xfId="192" xr:uid="{00000000-0005-0000-0000-000021010000}"/>
    <cellStyle name="Title 2" xfId="193" xr:uid="{00000000-0005-0000-0000-000022010000}"/>
    <cellStyle name="Total 2" xfId="194" xr:uid="{00000000-0005-0000-0000-000023010000}"/>
    <cellStyle name="Utdata" xfId="293" xr:uid="{00000000-0005-0000-0000-000024010000}"/>
    <cellStyle name="Varningstext" xfId="294" xr:uid="{00000000-0005-0000-0000-000025010000}"/>
    <cellStyle name="Warning Text 2" xfId="195" xr:uid="{00000000-0005-0000-0000-000026010000}"/>
    <cellStyle name="Záhlaví 1" xfId="295" xr:uid="{00000000-0005-0000-0000-000027010000}"/>
    <cellStyle name="Záhlaví 2" xfId="296" xr:uid="{00000000-0005-0000-0000-000028010000}"/>
    <cellStyle name="Денежный [0]_BBПиндекс" xfId="196" xr:uid="{00000000-0005-0000-0000-000029010000}"/>
    <cellStyle name="Денежный_BBПиндекс" xfId="197" xr:uid="{00000000-0005-0000-0000-00002A010000}"/>
    <cellStyle name="Обычный_5_QUART" xfId="198" xr:uid="{00000000-0005-0000-0000-00002B010000}"/>
    <cellStyle name="Тысячи_Sheet1" xfId="199" xr:uid="{00000000-0005-0000-0000-00002C010000}"/>
    <cellStyle name="Финансовый [0]_BBПиндекс" xfId="200" xr:uid="{00000000-0005-0000-0000-00002D010000}"/>
    <cellStyle name="Финансовый_BBПиндекс" xfId="201" xr:uid="{00000000-0005-0000-0000-00002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[8]Permbajtja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A$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D14F.7C1CDED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1397479</xdr:colOff>
      <xdr:row>3</xdr:row>
      <xdr:rowOff>77637</xdr:rowOff>
    </xdr:from>
    <xdr:ext cx="9370" cy="87578"/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931379" y="401487"/>
          <a:ext cx="9370" cy="87578"/>
        </a:xfrm>
        <a:prstGeom prst="rect">
          <a:avLst/>
        </a:prstGeom>
        <a:noFill/>
      </xdr:spPr>
    </xdr:pic>
    <xdr:clientData/>
  </xdr:oneCellAnchor>
  <xdr:oneCellAnchor>
    <xdr:from>
      <xdr:col>0</xdr:col>
      <xdr:colOff>190500</xdr:colOff>
      <xdr:row>1</xdr:row>
      <xdr:rowOff>104775</xdr:rowOff>
    </xdr:from>
    <xdr:ext cx="1371066" cy="68935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266700"/>
          <a:ext cx="1371066" cy="689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</xdr:row>
      <xdr:rowOff>142875</xdr:rowOff>
    </xdr:from>
    <xdr:to>
      <xdr:col>8</xdr:col>
      <xdr:colOff>204878</xdr:colOff>
      <xdr:row>4</xdr:row>
      <xdr:rowOff>82852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67200" y="304800"/>
          <a:ext cx="928778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</xdr:row>
          <xdr:rowOff>57150</xdr:rowOff>
        </xdr:from>
        <xdr:to>
          <xdr:col>8</xdr:col>
          <xdr:colOff>85725</xdr:colOff>
          <xdr:row>3</xdr:row>
          <xdr:rowOff>57150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</xdr:row>
          <xdr:rowOff>47625</xdr:rowOff>
        </xdr:from>
        <xdr:to>
          <xdr:col>8</xdr:col>
          <xdr:colOff>104775</xdr:colOff>
          <xdr:row>4</xdr:row>
          <xdr:rowOff>38100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81</xdr:row>
      <xdr:rowOff>123825</xdr:rowOff>
    </xdr:from>
    <xdr:to>
      <xdr:col>10</xdr:col>
      <xdr:colOff>790575</xdr:colOff>
      <xdr:row>92</xdr:row>
      <xdr:rowOff>76200</xdr:rowOff>
    </xdr:to>
    <xdr:pic>
      <xdr:nvPicPr>
        <xdr:cNvPr id="3" name="Picture 2" descr="cid:image001.png@01DBD14F.7C1CDED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64575" y="13601700"/>
          <a:ext cx="13382625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914\914F10_2012_01_12_09_42_4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rodhimi%20i%20brendsh&#235;m%20bruto%20sipas%20metod&#235;s%20s&#235;%20prodhimit,%202020%20-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-filesrv\Drejtoria%20e%20Llogarive%20kombetare\Revizionimi%20Madhor%202024\Backcasting\Tabelat_Web_2024_Form_01.10.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nushi\Downloads\metoda-e-shpenzimeve-1995-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port Form"/>
      <sheetName val="Downloaded_Form"/>
      <sheetName val="Control"/>
      <sheetName val="Legend"/>
    </sheetNames>
    <sheetDataSet>
      <sheetData sheetId="0"/>
      <sheetData sheetId="1"/>
      <sheetData sheetId="2"/>
      <sheetData sheetId="3">
        <row r="3">
          <cell r="C3" t="str">
            <v>2011Q1-2011Q3</v>
          </cell>
        </row>
        <row r="4">
          <cell r="C4" t="str">
            <v>2011A1-2011A1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-Cover"/>
      <sheetName val="Permbajtja-Content"/>
      <sheetName val="_tab_1"/>
      <sheetName val="_tab_2"/>
      <sheetName val="_tab_3"/>
      <sheetName val="_tab_4"/>
      <sheetName val="_tab_5"/>
      <sheetName val="_tab_6"/>
      <sheetName val="_tab_7"/>
      <sheetName val="_tab_8"/>
    </sheetNames>
    <sheetDataSet>
      <sheetData sheetId="0" refreshError="1"/>
      <sheetData sheetId="1">
        <row r="1">
          <cell r="A1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ermbajtja"/>
      <sheetName val="gbi"/>
      <sheetName val="CHAIN LINKED "/>
      <sheetName val="Tab_1"/>
      <sheetName val="Tab_2"/>
      <sheetName val="Tab_3"/>
      <sheetName val="Tab_4"/>
      <sheetName val="Tab_5"/>
      <sheetName val="Tab_6"/>
      <sheetName val="Tab_7"/>
      <sheetName val="Tab_8"/>
      <sheetName val="Tab_9"/>
      <sheetName val="Tab_11"/>
      <sheetName val="Tab_10"/>
      <sheetName val="Tab_12"/>
      <sheetName val="Tab_13"/>
      <sheetName val="Tab_14"/>
      <sheetName val="Tab_15"/>
      <sheetName val="Tab_16"/>
      <sheetName val="Tab_17"/>
      <sheetName val="Tab_18"/>
      <sheetName val="GFCF chain linked 1"/>
      <sheetName val="NIPSH"/>
    </sheetNames>
    <sheetDataSet>
      <sheetData sheetId="0"/>
      <sheetData sheetId="1">
        <row r="1">
          <cell r="A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ermbajtja"/>
      <sheetName val="gni"/>
      <sheetName val="Tab_1"/>
      <sheetName val="Tab_2"/>
      <sheetName val="Tab_3"/>
      <sheetName val="Tab_4"/>
      <sheetName val="Tab_5"/>
      <sheetName val="Tab_6"/>
      <sheetName val="Tab_8"/>
      <sheetName val="Tab_9"/>
      <sheetName val="Tab_11"/>
      <sheetName val="Tab_10"/>
      <sheetName val="Tab_13"/>
      <sheetName val="Tab_14"/>
      <sheetName val="Tab_15"/>
      <sheetName val="Tab_16"/>
      <sheetName val="Tab_17"/>
    </sheetNames>
    <sheetDataSet>
      <sheetData sheetId="0"/>
      <sheetData sheetId="1">
        <row r="1">
          <cell r="A1">
            <v>1</v>
          </cell>
        </row>
      </sheetData>
      <sheetData sheetId="2">
        <row r="1">
          <cell r="A1" t="str">
            <v>KALIMI NGA PBB NË TË ARDHURAT KOMBËTARE BRUTO</v>
          </cell>
        </row>
      </sheetData>
      <sheetData sheetId="3">
        <row r="1">
          <cell r="A1" t="str">
            <v>PRODHIMI I BRËNDSHËM BRUTO SIPAS METODËS SË SHPENZIMEVE</v>
          </cell>
        </row>
        <row r="2">
          <cell r="A2" t="str">
            <v>GROSS DOMESTIC PRODUCT BY EXPENDITURE APPROACH</v>
          </cell>
        </row>
      </sheetData>
      <sheetData sheetId="4">
        <row r="1">
          <cell r="A1" t="str">
            <v>PRODHIMI I BRËNDSHËM BRUTO SIPAS METODËS SË SHPENZIMEVE</v>
          </cell>
        </row>
        <row r="2">
          <cell r="A2" t="str">
            <v>GROSS DOMESTIC PRODUCT BY EXPENDITURE APPROACH</v>
          </cell>
        </row>
      </sheetData>
      <sheetData sheetId="5">
        <row r="1">
          <cell r="A1" t="str">
            <v>RRITJA VJETORE E SHPENZIMEVE ME ÇMIME KORRENTE</v>
          </cell>
        </row>
        <row r="2">
          <cell r="A2" t="str">
            <v>ANNUAL GROWTH OF EXPENDITURE AT CURRENT PRICES</v>
          </cell>
        </row>
      </sheetData>
      <sheetData sheetId="6">
        <row r="1">
          <cell r="A1" t="str">
            <v>STRUKTURA E PRODHIMIT TË BRËNDSHËM BRUTO ME METODËN E SHPENZIMEVE</v>
          </cell>
        </row>
        <row r="2">
          <cell r="A2" t="str">
            <v>STRUCTURE OF GROSS DOMESTIC PRODUCTION BY EXPENDITURE APPROACH</v>
          </cell>
        </row>
      </sheetData>
      <sheetData sheetId="7">
        <row r="1">
          <cell r="A1" t="str">
            <v>RRITJA VJETORE E SHPENZIMEVE ME ÇMIMET E VITIT TE MEPARSHEM</v>
          </cell>
        </row>
        <row r="2">
          <cell r="A2" t="str">
            <v>ANNUAL GROWTH OF EXPENDITURE AT PREVIOUS YEAR PRICES</v>
          </cell>
        </row>
      </sheetData>
      <sheetData sheetId="8">
        <row r="1">
          <cell r="A1" t="str">
            <v>KONTRIBUTI I KOMPONENTËVE TË KËRKESËS NË RRITJEN REALE TË PBB-së</v>
          </cell>
        </row>
        <row r="2">
          <cell r="A2" t="str">
            <v>CONTRIBUTION OF DEMAND COMPONENTS TO REAL GDP GROWTH</v>
          </cell>
        </row>
      </sheetData>
      <sheetData sheetId="9">
        <row r="1">
          <cell r="A1" t="str">
            <v>SHPENZIMET PËR KONSUM FINAL TË FAMILJEVE, SIPAS NOMENKLATURËS COICOP</v>
          </cell>
        </row>
        <row r="2">
          <cell r="A2" t="str">
            <v>HOUSEHOLD FINAL CONSUMPTION EXPENDITURE , BY COICOP NOMENCLATURE</v>
          </cell>
        </row>
      </sheetData>
      <sheetData sheetId="10">
        <row r="1">
          <cell r="A1" t="str">
            <v>SHPENZIMET PËR KONSUM FINAL TË FAMILJEVE , SIPAS NOMENKLATURËS COICOP</v>
          </cell>
        </row>
        <row r="2">
          <cell r="A2" t="str">
            <v>HOUSEHOLD FINAL CONSUMPTION EXPENDITURE , BY COICOP NOMENCLATURE</v>
          </cell>
        </row>
      </sheetData>
      <sheetData sheetId="11">
        <row r="1">
          <cell r="A1" t="str">
            <v>RRITJA VJETORE E SHPENZIMEVE PËR KONSUM FINAL TË FAMILJEVE ME ÇMIMET E VITIT TE MEPARSHEM</v>
          </cell>
        </row>
        <row r="2">
          <cell r="A2" t="str">
            <v>ANNUAL GROWTH RATE OF HOUSEHOLD FINAL CONSUMPTION EXPENDITURE AT PREVIOUS YEAR PRICES</v>
          </cell>
        </row>
      </sheetData>
      <sheetData sheetId="12">
        <row r="1">
          <cell r="A1" t="str">
            <v>STRUKTURA E SHPENZIMEVE PËR KONSUM FINAL TË FAMILJEVE</v>
          </cell>
        </row>
        <row r="2">
          <cell r="A2" t="str">
            <v xml:space="preserve">THE STRUCTURE OF HOUSEHOLD FINAL CONSUMPTION EXPENDITURE </v>
          </cell>
        </row>
      </sheetData>
      <sheetData sheetId="13">
        <row r="1">
          <cell r="A1" t="str">
            <v>FORMIMI BRUTO I KAPITALIT FIKS</v>
          </cell>
        </row>
        <row r="2">
          <cell r="A2" t="str">
            <v>GROSS FIXED CAPITAL FORMATION</v>
          </cell>
        </row>
      </sheetData>
      <sheetData sheetId="14">
        <row r="1">
          <cell r="A1" t="str">
            <v>FORMIMI BRUTO I KAPITALIT FIKS</v>
          </cell>
        </row>
        <row r="2">
          <cell r="A2" t="str">
            <v>GROSS FIXED CAPITAL FORMATION</v>
          </cell>
        </row>
      </sheetData>
      <sheetData sheetId="15">
        <row r="1">
          <cell r="A1" t="str">
            <v>STRUKTURA E FORMIMIT BRUTO TE KAPITALIT FIKS</v>
          </cell>
        </row>
        <row r="2">
          <cell r="A2" t="str">
            <v>STRUCTURE OF GROSS FIXED CAPITAL FORMATION</v>
          </cell>
        </row>
      </sheetData>
      <sheetData sheetId="16">
        <row r="1">
          <cell r="A1" t="str">
            <v>RRITJA VJETORE E FORMIMIT BRUTO TE KAPITALIT FIKS ME ÇMIME KORRENTE</v>
          </cell>
        </row>
        <row r="2">
          <cell r="A2" t="str">
            <v>ANNUAL GROWTH OF GROSS FIXED CAPITAL FORMATION AT CURRENT PRICES</v>
          </cell>
        </row>
      </sheetData>
      <sheetData sheetId="17">
        <row r="1">
          <cell r="A1" t="str">
            <v>RRITJA VJETORE E FORMIMIT BRUTO TE KAPITALIT FIKS ME ÇMIMET E VITIT TE MEPARSHEM</v>
          </cell>
        </row>
        <row r="2">
          <cell r="A2" t="str">
            <v>ANNUAL GROWTH OF GROSS FIXED CAPITAL FORMATION AT PREVIOUS YEAR PRICES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91B7-9210-4E63-98CD-2039A2677BA7}">
  <dimension ref="A3:J48"/>
  <sheetViews>
    <sheetView showGridLines="0" workbookViewId="0">
      <selection activeCell="L18" sqref="L18"/>
    </sheetView>
  </sheetViews>
  <sheetFormatPr defaultRowHeight="12.75"/>
  <cols>
    <col min="1" max="2" width="9.140625" style="210"/>
    <col min="3" max="3" width="5.85546875" style="210" customWidth="1"/>
    <col min="4" max="9" width="9.140625" style="210"/>
    <col min="10" max="10" width="10" style="210" customWidth="1"/>
    <col min="11" max="16384" width="9.140625" style="210"/>
  </cols>
  <sheetData>
    <row r="3" spans="4:10" hidden="1"/>
    <row r="4" spans="4:10" ht="47.25" customHeight="1">
      <c r="D4" s="217" t="str">
        <f>CHOOSE(Permbajtja!$A$1,"Instituti i Statistikave","Institute of Statistics Albania")</f>
        <v>Instituti i Statistikave</v>
      </c>
      <c r="E4" s="218"/>
      <c r="F4" s="218"/>
      <c r="G4" s="218"/>
      <c r="H4" s="218"/>
      <c r="I4" s="218"/>
      <c r="J4" s="218"/>
    </row>
    <row r="16" spans="4:10" ht="7.5" customHeight="1"/>
    <row r="17" spans="2:8" hidden="1"/>
    <row r="18" spans="2:8" ht="75.75" customHeight="1">
      <c r="C18" s="219" t="str">
        <f>CHOOSE(Permbajtja!$A$1,"Llogaritë Kombëtare Vjetore (Metoda e Shpenzimeve)","Annual National Accounts (Expenditure Method)")</f>
        <v>Llogaritë Kombëtare Vjetore (Metoda e Shpenzimeve)</v>
      </c>
      <c r="D18" s="219"/>
      <c r="E18" s="219"/>
      <c r="F18" s="219"/>
      <c r="G18" s="219"/>
      <c r="H18" s="219"/>
    </row>
    <row r="23" spans="2:8" ht="18.75">
      <c r="B23" s="215" t="str">
        <f>CHOOSE(Permbajtja!$A$1,"Produkti i Brendshëm Bruto","Gross Domestic Product ")</f>
        <v>Produkti i Brendshëm Bruto</v>
      </c>
    </row>
    <row r="24" spans="2:8" ht="18.75">
      <c r="C24" s="214"/>
    </row>
    <row r="39" spans="1:8">
      <c r="A39" s="216" t="s">
        <v>194</v>
      </c>
      <c r="C39" s="213"/>
      <c r="D39" s="213"/>
      <c r="E39" s="213"/>
      <c r="F39" s="213"/>
      <c r="G39" s="213"/>
      <c r="H39" s="213"/>
    </row>
    <row r="40" spans="1:8">
      <c r="A40" s="205" t="str">
        <f>CHOOSE('[7]Permbajtja-Content'!$A$1,"Përditësimi i fundit: Qershor 2025"," Last update: June 2025")</f>
        <v>Përditësimi i fundit: Qershor 2025</v>
      </c>
      <c r="C40" s="211"/>
      <c r="D40" s="211"/>
      <c r="E40" s="211"/>
      <c r="F40" s="213"/>
      <c r="G40" s="213"/>
      <c r="H40" s="213"/>
    </row>
    <row r="41" spans="1:8">
      <c r="A41" s="205"/>
      <c r="C41" s="211"/>
      <c r="D41" s="211"/>
      <c r="E41" s="211"/>
      <c r="F41" s="211"/>
      <c r="G41" s="211"/>
      <c r="H41" s="211"/>
    </row>
    <row r="42" spans="1:8">
      <c r="A42" s="213" t="s">
        <v>192</v>
      </c>
      <c r="C42" s="213"/>
      <c r="D42" s="213"/>
      <c r="E42" s="213"/>
      <c r="F42" s="213"/>
      <c r="G42" s="213"/>
      <c r="H42" s="213"/>
    </row>
    <row r="43" spans="1:8">
      <c r="A43" s="213" t="s">
        <v>193</v>
      </c>
      <c r="C43" s="213"/>
      <c r="D43" s="213"/>
      <c r="E43" s="213"/>
      <c r="F43" s="213"/>
      <c r="G43" s="213"/>
      <c r="H43" s="213"/>
    </row>
    <row r="44" spans="1:8">
      <c r="A44" s="213"/>
      <c r="C44" s="213"/>
      <c r="D44" s="213"/>
      <c r="E44" s="213"/>
      <c r="F44" s="213"/>
      <c r="G44" s="213"/>
      <c r="H44" s="213"/>
    </row>
    <row r="45" spans="1:8">
      <c r="A45" s="207" t="str">
        <f>CHOOSE('[7]Permbajtja-Content'!$A$1,"Për të dhëna më të detajuara sipas aktiviteteve ekonomike, ju lutemi konsultoni faqen e INSTAT, seksioni Databaza Statistikore, tema Llogaritë Kombëtare"," For more detail information by economic activities, please refer to INSTAT website, section Statistical database, National accounts")</f>
        <v>Për të dhëna më të detajuara sipas aktiviteteve ekonomike, ju lutemi konsultoni faqen e INSTAT, seksioni Databaza Statistikore, tema Llogaritë Kombëtare</v>
      </c>
      <c r="F45" s="211"/>
      <c r="G45" s="211"/>
      <c r="H45" s="211"/>
    </row>
    <row r="46" spans="1:8">
      <c r="A46" s="207"/>
      <c r="F46" s="211"/>
      <c r="G46" s="211"/>
      <c r="H46" s="211"/>
    </row>
    <row r="47" spans="1:8" ht="18">
      <c r="A47" s="212" t="s">
        <v>195</v>
      </c>
      <c r="C47" s="211"/>
      <c r="D47" s="211"/>
      <c r="E47" s="211"/>
      <c r="F47" s="211"/>
      <c r="G47" s="211"/>
      <c r="H47" s="211"/>
    </row>
    <row r="48" spans="1:8">
      <c r="A48" s="211" t="s">
        <v>196</v>
      </c>
      <c r="C48" s="211"/>
      <c r="D48" s="211"/>
      <c r="E48" s="211"/>
      <c r="F48" s="211"/>
      <c r="G48" s="211"/>
      <c r="H48" s="211"/>
    </row>
  </sheetData>
  <mergeCells count="2">
    <mergeCell ref="D4:J4"/>
    <mergeCell ref="C18:H1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</sheetPr>
  <dimension ref="A1:T26"/>
  <sheetViews>
    <sheetView workbookViewId="0"/>
  </sheetViews>
  <sheetFormatPr defaultRowHeight="12.75"/>
  <cols>
    <col min="1" max="1" width="7.7109375" customWidth="1"/>
    <col min="2" max="2" width="44.85546875" customWidth="1"/>
    <col min="3" max="5" width="13.140625" customWidth="1"/>
    <col min="6" max="7" width="15.5703125" bestFit="1" customWidth="1"/>
    <col min="8" max="8" width="60.42578125" bestFit="1" customWidth="1"/>
    <col min="9" max="13" width="12.42578125" customWidth="1"/>
    <col min="14" max="17" width="11.28515625" bestFit="1" customWidth="1"/>
    <col min="18" max="19" width="12.85546875" customWidth="1"/>
    <col min="20" max="20" width="59.140625" customWidth="1"/>
  </cols>
  <sheetData>
    <row r="1" spans="1:20">
      <c r="A1" s="1" t="s">
        <v>120</v>
      </c>
    </row>
    <row r="2" spans="1:20">
      <c r="A2" s="1" t="s">
        <v>122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20">
      <c r="A3" s="1" t="s">
        <v>175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20">
      <c r="A4" s="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20" ht="13.5" thickBot="1">
      <c r="A5" s="37"/>
      <c r="B5" s="38"/>
      <c r="C5" s="38"/>
      <c r="D5" s="38"/>
      <c r="E5" s="38"/>
      <c r="F5" s="38"/>
      <c r="G5" s="38"/>
      <c r="H5" s="58" t="s">
        <v>123</v>
      </c>
      <c r="I5" s="38"/>
      <c r="J5" s="38"/>
      <c r="K5" s="38"/>
      <c r="L5" s="38"/>
      <c r="M5" s="38"/>
      <c r="T5" s="35" t="s">
        <v>62</v>
      </c>
    </row>
    <row r="6" spans="1:20">
      <c r="A6" s="228" t="s">
        <v>90</v>
      </c>
      <c r="B6" s="229"/>
      <c r="C6" s="224" t="s">
        <v>4</v>
      </c>
      <c r="D6" s="224"/>
      <c r="E6" s="224"/>
      <c r="F6" s="224"/>
      <c r="G6" s="224"/>
      <c r="H6" s="226" t="s">
        <v>89</v>
      </c>
    </row>
    <row r="7" spans="1:20">
      <c r="A7" s="230" t="s">
        <v>89</v>
      </c>
      <c r="B7" s="231"/>
      <c r="C7" s="171">
        <v>2020</v>
      </c>
      <c r="D7" s="171">
        <v>2021</v>
      </c>
      <c r="E7" s="171">
        <v>2022</v>
      </c>
      <c r="F7" s="171">
        <v>2023</v>
      </c>
      <c r="G7" s="171" t="s">
        <v>168</v>
      </c>
      <c r="H7" s="227"/>
    </row>
    <row r="8" spans="1:20">
      <c r="A8" s="40" t="s">
        <v>63</v>
      </c>
      <c r="B8" s="7" t="s">
        <v>77</v>
      </c>
      <c r="C8" s="203">
        <v>387783.18202631653</v>
      </c>
      <c r="D8" s="203">
        <v>408131.14473587251</v>
      </c>
      <c r="E8" s="203">
        <v>433793.46600866469</v>
      </c>
      <c r="F8" s="203">
        <v>487245.51273256086</v>
      </c>
      <c r="G8" s="203">
        <v>536280.80180114345</v>
      </c>
      <c r="H8" s="41" t="s">
        <v>93</v>
      </c>
    </row>
    <row r="9" spans="1:20">
      <c r="A9" s="40" t="s">
        <v>64</v>
      </c>
      <c r="B9" s="7" t="s">
        <v>78</v>
      </c>
      <c r="C9" s="203">
        <v>40005.540930146322</v>
      </c>
      <c r="D9" s="203">
        <v>41040.201326800954</v>
      </c>
      <c r="E9" s="203">
        <v>43795.376572375841</v>
      </c>
      <c r="F9" s="203">
        <v>42130.345618724576</v>
      </c>
      <c r="G9" s="203">
        <v>43909.747562523742</v>
      </c>
      <c r="H9" s="41" t="s">
        <v>94</v>
      </c>
    </row>
    <row r="10" spans="1:20">
      <c r="A10" s="40" t="s">
        <v>65</v>
      </c>
      <c r="B10" s="7" t="s">
        <v>79</v>
      </c>
      <c r="C10" s="203">
        <v>38133.191106959712</v>
      </c>
      <c r="D10" s="203">
        <v>38324.395223346983</v>
      </c>
      <c r="E10" s="203">
        <v>40346.766005163772</v>
      </c>
      <c r="F10" s="203">
        <v>41646.380880127981</v>
      </c>
      <c r="G10" s="203">
        <v>43498.094435927167</v>
      </c>
      <c r="H10" s="41" t="s">
        <v>95</v>
      </c>
    </row>
    <row r="11" spans="1:20">
      <c r="A11" s="40" t="s">
        <v>66</v>
      </c>
      <c r="B11" s="7" t="s">
        <v>80</v>
      </c>
      <c r="C11" s="203">
        <v>178733.48739214952</v>
      </c>
      <c r="D11" s="203">
        <v>187286.08733165858</v>
      </c>
      <c r="E11" s="203">
        <v>192679.80207806232</v>
      </c>
      <c r="F11" s="203">
        <v>200500.88791689422</v>
      </c>
      <c r="G11" s="203">
        <v>213317.4568722948</v>
      </c>
      <c r="H11" s="41" t="s">
        <v>96</v>
      </c>
    </row>
    <row r="12" spans="1:20">
      <c r="A12" s="40" t="s">
        <v>67</v>
      </c>
      <c r="B12" s="7" t="s">
        <v>81</v>
      </c>
      <c r="C12" s="203">
        <v>147157.22753682852</v>
      </c>
      <c r="D12" s="203">
        <v>151872.87579986171</v>
      </c>
      <c r="E12" s="203">
        <v>155645.26740274986</v>
      </c>
      <c r="F12" s="203">
        <v>160431.14314678588</v>
      </c>
      <c r="G12" s="203">
        <v>170513.7832012974</v>
      </c>
      <c r="H12" s="41" t="s">
        <v>97</v>
      </c>
    </row>
    <row r="13" spans="1:20">
      <c r="A13" s="40" t="s">
        <v>68</v>
      </c>
      <c r="B13" s="7" t="s">
        <v>82</v>
      </c>
      <c r="C13" s="203">
        <v>67260.713920131908</v>
      </c>
      <c r="D13" s="203">
        <v>71497.093016876301</v>
      </c>
      <c r="E13" s="203">
        <v>77690.905083881051</v>
      </c>
      <c r="F13" s="203">
        <v>79133.761821857697</v>
      </c>
      <c r="G13" s="203">
        <v>85002.753394759828</v>
      </c>
      <c r="H13" s="41" t="s">
        <v>98</v>
      </c>
    </row>
    <row r="14" spans="1:20">
      <c r="A14" s="40" t="s">
        <v>69</v>
      </c>
      <c r="B14" s="7" t="s">
        <v>83</v>
      </c>
      <c r="C14" s="203">
        <v>93624.628488188813</v>
      </c>
      <c r="D14" s="203">
        <v>98066.954910017943</v>
      </c>
      <c r="E14" s="203">
        <v>106261.91710554737</v>
      </c>
      <c r="F14" s="203">
        <v>120626.01199265887</v>
      </c>
      <c r="G14" s="203">
        <v>122558.80492097781</v>
      </c>
      <c r="H14" s="41" t="s">
        <v>83</v>
      </c>
    </row>
    <row r="15" spans="1:20">
      <c r="A15" s="40" t="s">
        <v>70</v>
      </c>
      <c r="B15" s="7" t="s">
        <v>84</v>
      </c>
      <c r="C15" s="203">
        <v>31369.8355747145</v>
      </c>
      <c r="D15" s="203">
        <v>32043.355652696933</v>
      </c>
      <c r="E15" s="203">
        <v>33424.98483488545</v>
      </c>
      <c r="F15" s="203">
        <v>34960.761890075446</v>
      </c>
      <c r="G15" s="203">
        <v>34453.070164724741</v>
      </c>
      <c r="H15" s="41" t="s">
        <v>99</v>
      </c>
    </row>
    <row r="16" spans="1:20">
      <c r="A16" s="40" t="s">
        <v>71</v>
      </c>
      <c r="B16" s="7" t="s">
        <v>85</v>
      </c>
      <c r="C16" s="203">
        <v>87213.549980480995</v>
      </c>
      <c r="D16" s="203">
        <v>105477.60449847922</v>
      </c>
      <c r="E16" s="203">
        <v>153288.34253744129</v>
      </c>
      <c r="F16" s="203">
        <v>214763.0834707453</v>
      </c>
      <c r="G16" s="203">
        <v>249691.61960074503</v>
      </c>
      <c r="H16" s="41" t="s">
        <v>100</v>
      </c>
    </row>
    <row r="17" spans="1:19">
      <c r="A17" s="40" t="s">
        <v>72</v>
      </c>
      <c r="B17" s="7" t="s">
        <v>86</v>
      </c>
      <c r="C17" s="203">
        <v>22184.065084717477</v>
      </c>
      <c r="D17" s="203">
        <v>22861.219589643326</v>
      </c>
      <c r="E17" s="203">
        <v>27828.165271973856</v>
      </c>
      <c r="F17" s="203">
        <v>30123.708122214288</v>
      </c>
      <c r="G17" s="203">
        <v>32901.3746736904</v>
      </c>
      <c r="H17" s="41" t="s">
        <v>101</v>
      </c>
    </row>
    <row r="18" spans="1:19">
      <c r="A18" s="40" t="s">
        <v>73</v>
      </c>
      <c r="B18" s="7" t="s">
        <v>87</v>
      </c>
      <c r="C18" s="203">
        <v>51423.669446909538</v>
      </c>
      <c r="D18" s="203">
        <v>54539.649420440248</v>
      </c>
      <c r="E18" s="203">
        <v>69198.183820512102</v>
      </c>
      <c r="F18" s="203">
        <v>77347.993724979213</v>
      </c>
      <c r="G18" s="203">
        <v>91077.313465842686</v>
      </c>
      <c r="H18" s="41" t="s">
        <v>102</v>
      </c>
    </row>
    <row r="19" spans="1:19">
      <c r="A19" s="40" t="s">
        <v>74</v>
      </c>
      <c r="B19" s="7" t="s">
        <v>88</v>
      </c>
      <c r="C19" s="203">
        <v>61611.78531635394</v>
      </c>
      <c r="D19" s="203">
        <v>63287.684786424041</v>
      </c>
      <c r="E19" s="203">
        <v>67918.158860302327</v>
      </c>
      <c r="F19" s="203">
        <v>73425.408682375317</v>
      </c>
      <c r="G19" s="203">
        <v>76916.913595498423</v>
      </c>
      <c r="H19" s="41" t="s">
        <v>103</v>
      </c>
    </row>
    <row r="20" spans="1:19" ht="13.5" thickBot="1">
      <c r="A20" s="232" t="s">
        <v>91</v>
      </c>
      <c r="B20" s="233"/>
      <c r="C20" s="204">
        <v>1206500.8768038978</v>
      </c>
      <c r="D20" s="204">
        <v>1274428.2662921187</v>
      </c>
      <c r="E20" s="204">
        <v>1401871.3355815602</v>
      </c>
      <c r="F20" s="204">
        <v>1562334.9999999995</v>
      </c>
      <c r="G20" s="204">
        <v>1700121.7336894255</v>
      </c>
      <c r="H20" s="49" t="s">
        <v>92</v>
      </c>
    </row>
    <row r="22" spans="1:19">
      <c r="B22" s="37" t="s">
        <v>169</v>
      </c>
      <c r="I22" s="46"/>
      <c r="J22" s="46"/>
      <c r="K22" s="46"/>
      <c r="L22" s="46"/>
      <c r="M22" s="46"/>
      <c r="N22" s="13"/>
      <c r="O22" s="13"/>
      <c r="P22" s="13"/>
      <c r="Q22" s="13"/>
      <c r="R22" s="13"/>
      <c r="S22" s="13"/>
    </row>
    <row r="23" spans="1:19">
      <c r="B23" s="37"/>
      <c r="N23" s="39"/>
      <c r="O23" s="39"/>
      <c r="P23" s="39"/>
      <c r="Q23" s="39"/>
      <c r="R23" s="39"/>
      <c r="S23" s="39"/>
    </row>
    <row r="24" spans="1:19">
      <c r="B24" s="37"/>
    </row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</sheetData>
  <mergeCells count="5">
    <mergeCell ref="A20:B20"/>
    <mergeCell ref="A6:B6"/>
    <mergeCell ref="A7:B7"/>
    <mergeCell ref="H6:H7"/>
    <mergeCell ref="C6:G6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</sheetPr>
  <dimension ref="A1:T26"/>
  <sheetViews>
    <sheetView workbookViewId="0"/>
  </sheetViews>
  <sheetFormatPr defaultRowHeight="12.75"/>
  <cols>
    <col min="1" max="1" width="7.7109375" customWidth="1"/>
    <col min="2" max="2" width="48.5703125" customWidth="1"/>
    <col min="3" max="7" width="12.42578125" customWidth="1"/>
    <col min="8" max="8" width="60.42578125" bestFit="1" customWidth="1"/>
    <col min="9" max="13" width="12.42578125" customWidth="1"/>
    <col min="14" max="14" width="11.7109375" customWidth="1"/>
    <col min="15" max="16" width="11.28515625" bestFit="1" customWidth="1"/>
    <col min="17" max="17" width="12.85546875" bestFit="1" customWidth="1"/>
    <col min="18" max="19" width="12.85546875" customWidth="1"/>
    <col min="20" max="20" width="58.28515625" customWidth="1"/>
  </cols>
  <sheetData>
    <row r="1" spans="1:20">
      <c r="A1" s="1" t="s">
        <v>75</v>
      </c>
    </row>
    <row r="2" spans="1:20">
      <c r="A2" s="1" t="s">
        <v>76</v>
      </c>
    </row>
    <row r="3" spans="1:20">
      <c r="A3" s="1" t="s">
        <v>174</v>
      </c>
    </row>
    <row r="4" spans="1:20">
      <c r="A4" s="1"/>
    </row>
    <row r="5" spans="1:20" ht="13.5" thickBot="1">
      <c r="B5" s="38"/>
      <c r="C5" s="38"/>
      <c r="D5" s="38"/>
      <c r="E5" s="38"/>
      <c r="F5" s="38"/>
      <c r="G5" s="38"/>
      <c r="H5" s="36" t="s">
        <v>29</v>
      </c>
      <c r="I5" s="38"/>
      <c r="J5" s="38"/>
      <c r="K5" s="38"/>
      <c r="L5" s="38"/>
      <c r="M5" s="38"/>
      <c r="N5" s="38"/>
      <c r="T5" s="34" t="s">
        <v>22</v>
      </c>
    </row>
    <row r="6" spans="1:20">
      <c r="A6" s="228" t="s">
        <v>90</v>
      </c>
      <c r="B6" s="229"/>
      <c r="C6" s="224" t="s">
        <v>4</v>
      </c>
      <c r="D6" s="224"/>
      <c r="E6" s="224"/>
      <c r="F6" s="224"/>
      <c r="G6" s="224"/>
      <c r="H6" s="226" t="s">
        <v>89</v>
      </c>
    </row>
    <row r="7" spans="1:20" ht="15">
      <c r="A7" s="230" t="s">
        <v>89</v>
      </c>
      <c r="B7" s="231"/>
      <c r="C7" s="72">
        <v>2020</v>
      </c>
      <c r="D7" s="72">
        <v>2021</v>
      </c>
      <c r="E7" s="72">
        <v>2022</v>
      </c>
      <c r="F7" s="72">
        <v>2023</v>
      </c>
      <c r="G7" s="72" t="s">
        <v>168</v>
      </c>
      <c r="H7" s="227"/>
    </row>
    <row r="8" spans="1:20">
      <c r="A8" s="40" t="s">
        <v>63</v>
      </c>
      <c r="B8" s="7" t="s">
        <v>77</v>
      </c>
      <c r="C8" s="121">
        <v>32.753409679555233</v>
      </c>
      <c r="D8" s="121">
        <v>31.983261414756221</v>
      </c>
      <c r="E8" s="121">
        <v>32.027590138643404</v>
      </c>
      <c r="F8" s="121">
        <v>32.56950462049636</v>
      </c>
      <c r="G8" s="121">
        <v>31.766411158163958</v>
      </c>
      <c r="H8" s="41" t="s">
        <v>93</v>
      </c>
    </row>
    <row r="9" spans="1:20">
      <c r="A9" s="40" t="s">
        <v>64</v>
      </c>
      <c r="B9" s="7" t="s">
        <v>78</v>
      </c>
      <c r="C9" s="121">
        <v>3.2978879109334684</v>
      </c>
      <c r="D9" s="121">
        <v>3.1781075079686407</v>
      </c>
      <c r="E9" s="121">
        <v>3.0274938094864416</v>
      </c>
      <c r="F9" s="121">
        <v>2.6693469554959606</v>
      </c>
      <c r="G9" s="121">
        <v>2.6190649841559281</v>
      </c>
      <c r="H9" s="41" t="s">
        <v>94</v>
      </c>
    </row>
    <row r="10" spans="1:20">
      <c r="A10" s="40" t="s">
        <v>65</v>
      </c>
      <c r="B10" s="7" t="s">
        <v>79</v>
      </c>
      <c r="C10" s="121">
        <v>3.075716873436682</v>
      </c>
      <c r="D10" s="121">
        <v>2.922817347652753</v>
      </c>
      <c r="E10" s="121">
        <v>2.7184846248339447</v>
      </c>
      <c r="F10" s="121">
        <v>2.63752767484868</v>
      </c>
      <c r="G10" s="121">
        <v>2.5960670736196327</v>
      </c>
      <c r="H10" s="41" t="s">
        <v>95</v>
      </c>
    </row>
    <row r="11" spans="1:20">
      <c r="A11" s="40" t="s">
        <v>66</v>
      </c>
      <c r="B11" s="7" t="s">
        <v>80</v>
      </c>
      <c r="C11" s="121">
        <v>14.777623569446272</v>
      </c>
      <c r="D11" s="121">
        <v>14.257995044216534</v>
      </c>
      <c r="E11" s="121">
        <v>13.037308622634933</v>
      </c>
      <c r="F11" s="121">
        <v>12.556065422124346</v>
      </c>
      <c r="G11" s="121">
        <v>12.578500887489852</v>
      </c>
      <c r="H11" s="41" t="s">
        <v>96</v>
      </c>
    </row>
    <row r="12" spans="1:20">
      <c r="A12" s="40" t="s">
        <v>67</v>
      </c>
      <c r="B12" s="7" t="s">
        <v>81</v>
      </c>
      <c r="C12" s="121">
        <v>12.142875661180685</v>
      </c>
      <c r="D12" s="121">
        <v>11.61842152144283</v>
      </c>
      <c r="E12" s="121">
        <v>10.515166234196633</v>
      </c>
      <c r="F12" s="121">
        <v>10.230177469180079</v>
      </c>
      <c r="G12" s="121">
        <v>10.14507111311389</v>
      </c>
      <c r="H12" s="41" t="s">
        <v>97</v>
      </c>
    </row>
    <row r="13" spans="1:20">
      <c r="A13" s="40" t="s">
        <v>68</v>
      </c>
      <c r="B13" s="7" t="s">
        <v>82</v>
      </c>
      <c r="C13" s="121">
        <v>5.5773150584170885</v>
      </c>
      <c r="D13" s="121">
        <v>5.575259931967472</v>
      </c>
      <c r="E13" s="121">
        <v>5.1656598381238661</v>
      </c>
      <c r="F13" s="121">
        <v>4.9216072929031807</v>
      </c>
      <c r="G13" s="121">
        <v>4.9869931855245309</v>
      </c>
      <c r="H13" s="41" t="s">
        <v>98</v>
      </c>
    </row>
    <row r="14" spans="1:20">
      <c r="A14" s="40" t="s">
        <v>69</v>
      </c>
      <c r="B14" s="7" t="s">
        <v>83</v>
      </c>
      <c r="C14" s="121">
        <v>7.5792674104229185</v>
      </c>
      <c r="D14" s="121">
        <v>7.7189515932460528</v>
      </c>
      <c r="E14" s="121">
        <v>7.5548341698018442</v>
      </c>
      <c r="F14" s="121">
        <v>7.0798220628391455</v>
      </c>
      <c r="G14" s="121">
        <v>6.9530448075991433</v>
      </c>
      <c r="H14" s="41" t="s">
        <v>83</v>
      </c>
    </row>
    <row r="15" spans="1:20">
      <c r="A15" s="40" t="s">
        <v>70</v>
      </c>
      <c r="B15" s="7" t="s">
        <v>84</v>
      </c>
      <c r="C15" s="121">
        <v>2.5757439569138305</v>
      </c>
      <c r="D15" s="121">
        <v>2.4855040007156317</v>
      </c>
      <c r="E15" s="121">
        <v>2.2329474262486002</v>
      </c>
      <c r="F15" s="121">
        <v>2.1540704737654837</v>
      </c>
      <c r="G15" s="121">
        <v>1.9942160150367829</v>
      </c>
      <c r="H15" s="41" t="s">
        <v>99</v>
      </c>
    </row>
    <row r="16" spans="1:20">
      <c r="A16" s="40" t="s">
        <v>71</v>
      </c>
      <c r="B16" s="7" t="s">
        <v>85</v>
      </c>
      <c r="C16" s="121">
        <v>7.1457478528395972</v>
      </c>
      <c r="D16" s="121">
        <v>9.0852622258780631</v>
      </c>
      <c r="E16" s="121">
        <v>12.154731055572016</v>
      </c>
      <c r="F16" s="121">
        <v>13.74609573905771</v>
      </c>
      <c r="G16" s="121">
        <v>14.493145167978827</v>
      </c>
      <c r="H16" s="41" t="s">
        <v>100</v>
      </c>
    </row>
    <row r="17" spans="1:19">
      <c r="A17" s="40" t="s">
        <v>72</v>
      </c>
      <c r="B17" s="7" t="s">
        <v>86</v>
      </c>
      <c r="C17" s="121">
        <v>1.83578380033751</v>
      </c>
      <c r="D17" s="121">
        <v>1.7914630237428928</v>
      </c>
      <c r="E17" s="121">
        <v>1.9518597103424091</v>
      </c>
      <c r="F17" s="121">
        <v>1.8681925993260369</v>
      </c>
      <c r="G17" s="121">
        <v>1.9176898496828643</v>
      </c>
      <c r="H17" s="41" t="s">
        <v>101</v>
      </c>
    </row>
    <row r="18" spans="1:19">
      <c r="A18" s="40" t="s">
        <v>73</v>
      </c>
      <c r="B18" s="7" t="s">
        <v>87</v>
      </c>
      <c r="C18" s="121">
        <v>4.2581878937996978</v>
      </c>
      <c r="D18" s="121">
        <v>4.4213006357203719</v>
      </c>
      <c r="E18" s="121">
        <v>4.8654927459582318</v>
      </c>
      <c r="F18" s="121">
        <v>4.9329351095192298</v>
      </c>
      <c r="G18" s="121">
        <v>5.3980454414072003</v>
      </c>
      <c r="H18" s="41" t="s">
        <v>102</v>
      </c>
    </row>
    <row r="19" spans="1:19" ht="13.5" thickBot="1">
      <c r="A19" s="42" t="s">
        <v>74</v>
      </c>
      <c r="B19" s="50" t="s">
        <v>88</v>
      </c>
      <c r="C19" s="122">
        <v>4.9804403327170004</v>
      </c>
      <c r="D19" s="122">
        <v>4.9616557526925158</v>
      </c>
      <c r="E19" s="122">
        <v>4.7484316241576785</v>
      </c>
      <c r="F19" s="122">
        <v>4.6346545804437822</v>
      </c>
      <c r="G19" s="122">
        <v>4.5517503162274249</v>
      </c>
      <c r="H19" s="18" t="s">
        <v>103</v>
      </c>
    </row>
    <row r="20" spans="1:19">
      <c r="C20" s="123"/>
      <c r="D20" s="123"/>
      <c r="E20" s="123"/>
      <c r="F20" s="123"/>
      <c r="G20" s="123"/>
    </row>
    <row r="21" spans="1:19">
      <c r="A21" s="37"/>
      <c r="B21" s="37" t="s">
        <v>169</v>
      </c>
      <c r="C21" s="59"/>
      <c r="D21" s="59"/>
      <c r="E21" s="59"/>
      <c r="F21" s="59"/>
      <c r="G21" s="59"/>
    </row>
    <row r="22" spans="1:19">
      <c r="A22" s="37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9">
      <c r="A23" s="37"/>
      <c r="B23" s="37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>
      <c r="A24" s="37"/>
      <c r="B24" s="37"/>
    </row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</sheetData>
  <mergeCells count="4">
    <mergeCell ref="A6:B6"/>
    <mergeCell ref="A7:B7"/>
    <mergeCell ref="H6:H7"/>
    <mergeCell ref="C6:G6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</sheetPr>
  <dimension ref="A1:T41"/>
  <sheetViews>
    <sheetView workbookViewId="0"/>
  </sheetViews>
  <sheetFormatPr defaultRowHeight="12.75"/>
  <cols>
    <col min="1" max="1" width="7.7109375" customWidth="1"/>
    <col min="2" max="2" width="43.85546875" bestFit="1" customWidth="1"/>
    <col min="3" max="3" width="10.7109375" customWidth="1"/>
    <col min="4" max="4" width="13.85546875" customWidth="1"/>
    <col min="5" max="7" width="10.7109375" customWidth="1"/>
    <col min="8" max="8" width="59.5703125" customWidth="1"/>
    <col min="9" max="14" width="12.42578125" customWidth="1"/>
    <col min="15" max="16" width="11.28515625" bestFit="1" customWidth="1"/>
    <col min="17" max="17" width="12.85546875" bestFit="1" customWidth="1"/>
    <col min="18" max="19" width="12.85546875" customWidth="1"/>
    <col min="20" max="20" width="60.42578125" bestFit="1" customWidth="1"/>
  </cols>
  <sheetData>
    <row r="1" spans="1:20">
      <c r="A1" s="1" t="s">
        <v>125</v>
      </c>
    </row>
    <row r="2" spans="1:20">
      <c r="A2" s="1" t="s">
        <v>127</v>
      </c>
    </row>
    <row r="3" spans="1:20">
      <c r="A3" s="1" t="s">
        <v>175</v>
      </c>
    </row>
    <row r="4" spans="1:20">
      <c r="A4" s="1"/>
    </row>
    <row r="5" spans="1:20" ht="13.5" thickBot="1">
      <c r="B5" s="38"/>
      <c r="C5" s="38"/>
      <c r="D5" s="38"/>
      <c r="E5" s="38"/>
      <c r="F5" s="38"/>
      <c r="G5" s="38"/>
      <c r="H5" s="36" t="s">
        <v>29</v>
      </c>
      <c r="I5" s="38"/>
      <c r="J5" s="38"/>
      <c r="K5" s="38"/>
      <c r="L5" s="38"/>
      <c r="M5" s="38"/>
      <c r="N5" s="38"/>
      <c r="T5" s="34" t="s">
        <v>22</v>
      </c>
    </row>
    <row r="6" spans="1:20">
      <c r="A6" s="228" t="s">
        <v>90</v>
      </c>
      <c r="B6" s="229"/>
      <c r="C6" s="224" t="s">
        <v>4</v>
      </c>
      <c r="D6" s="224"/>
      <c r="E6" s="224"/>
      <c r="F6" s="224"/>
      <c r="G6" s="224"/>
      <c r="H6" s="226" t="s">
        <v>89</v>
      </c>
    </row>
    <row r="7" spans="1:20" ht="15">
      <c r="A7" s="230" t="s">
        <v>89</v>
      </c>
      <c r="B7" s="231"/>
      <c r="C7" s="72">
        <v>2020</v>
      </c>
      <c r="D7" s="72">
        <v>2021</v>
      </c>
      <c r="E7" s="72">
        <v>2022</v>
      </c>
      <c r="F7" s="72">
        <v>2023</v>
      </c>
      <c r="G7" s="72" t="s">
        <v>168</v>
      </c>
      <c r="H7" s="227"/>
    </row>
    <row r="8" spans="1:20">
      <c r="A8" s="40" t="s">
        <v>63</v>
      </c>
      <c r="B8" s="7" t="s">
        <v>77</v>
      </c>
      <c r="C8" s="51">
        <v>3.2092676976656946</v>
      </c>
      <c r="D8" s="51">
        <v>2.1222372336363122</v>
      </c>
      <c r="E8" s="51">
        <v>2.6205764290035773</v>
      </c>
      <c r="F8" s="51">
        <v>0.35136752582478437</v>
      </c>
      <c r="G8" s="51">
        <v>0.43989115794329336</v>
      </c>
      <c r="H8" s="41" t="s">
        <v>93</v>
      </c>
    </row>
    <row r="9" spans="1:20">
      <c r="A9" s="40" t="s">
        <v>64</v>
      </c>
      <c r="B9" s="7" t="s">
        <v>78</v>
      </c>
      <c r="C9" s="51">
        <v>5.6545589348227452</v>
      </c>
      <c r="D9" s="51">
        <v>1.988379773155998</v>
      </c>
      <c r="E9" s="51">
        <v>4.2638775144419014</v>
      </c>
      <c r="F9" s="51">
        <v>-8.2065976884963021</v>
      </c>
      <c r="G9" s="51">
        <v>0.34160668300754082</v>
      </c>
      <c r="H9" s="41" t="s">
        <v>94</v>
      </c>
    </row>
    <row r="10" spans="1:20">
      <c r="A10" s="40" t="s">
        <v>65</v>
      </c>
      <c r="B10" s="7" t="s">
        <v>79</v>
      </c>
      <c r="C10" s="51">
        <v>-0.66046347900233116</v>
      </c>
      <c r="D10" s="51">
        <v>2.1188829656620669</v>
      </c>
      <c r="E10" s="51">
        <v>4.4434585477969932</v>
      </c>
      <c r="F10" s="51">
        <v>1.0532056011297612</v>
      </c>
      <c r="G10" s="51">
        <v>0.6000839095951136</v>
      </c>
      <c r="H10" s="41" t="s">
        <v>95</v>
      </c>
    </row>
    <row r="11" spans="1:20">
      <c r="A11" s="40" t="s">
        <v>66</v>
      </c>
      <c r="B11" s="7" t="s">
        <v>80</v>
      </c>
      <c r="C11" s="51">
        <v>2.9635148602955326</v>
      </c>
      <c r="D11" s="51">
        <v>3.8671027681220096</v>
      </c>
      <c r="E11" s="51">
        <v>2.2473176326283806</v>
      </c>
      <c r="F11" s="51">
        <v>1.4443965284927032</v>
      </c>
      <c r="G11" s="51">
        <v>3.632974605939566</v>
      </c>
      <c r="H11" s="41" t="s">
        <v>96</v>
      </c>
    </row>
    <row r="12" spans="1:20">
      <c r="A12" s="40" t="s">
        <v>67</v>
      </c>
      <c r="B12" s="7" t="s">
        <v>81</v>
      </c>
      <c r="C12" s="51">
        <v>1.5100050730374903</v>
      </c>
      <c r="D12" s="51">
        <v>2.5028095172532403</v>
      </c>
      <c r="E12" s="51">
        <v>1.3591552776255327</v>
      </c>
      <c r="F12" s="51">
        <v>0.64037453528690946</v>
      </c>
      <c r="G12" s="51">
        <v>1.6720215860563741</v>
      </c>
      <c r="H12" s="41" t="s">
        <v>97</v>
      </c>
    </row>
    <row r="13" spans="1:20">
      <c r="A13" s="40" t="s">
        <v>68</v>
      </c>
      <c r="B13" s="7" t="s">
        <v>82</v>
      </c>
      <c r="C13" s="51">
        <v>11.932887607167757</v>
      </c>
      <c r="D13" s="51">
        <v>5.0607040178734906</v>
      </c>
      <c r="E13" s="51">
        <v>5.4336525945218028</v>
      </c>
      <c r="F13" s="51">
        <v>1.0498600540483238</v>
      </c>
      <c r="G13" s="51">
        <v>5.3540347888854143</v>
      </c>
      <c r="H13" s="41" t="s">
        <v>98</v>
      </c>
    </row>
    <row r="14" spans="1:20">
      <c r="A14" s="40" t="s">
        <v>69</v>
      </c>
      <c r="B14" s="7" t="s">
        <v>83</v>
      </c>
      <c r="C14" s="51">
        <v>-1.6436562579540492</v>
      </c>
      <c r="D14" s="51">
        <v>6.0406938385959847</v>
      </c>
      <c r="E14" s="51">
        <v>4.1582131437032217</v>
      </c>
      <c r="F14" s="51">
        <v>5.3211865118176149</v>
      </c>
      <c r="G14" s="51">
        <v>5.5959620337313822</v>
      </c>
      <c r="H14" s="41" t="s">
        <v>83</v>
      </c>
    </row>
    <row r="15" spans="1:20">
      <c r="A15" s="40" t="s">
        <v>70</v>
      </c>
      <c r="B15" s="7" t="s">
        <v>84</v>
      </c>
      <c r="C15" s="51">
        <v>5.0200518853552865</v>
      </c>
      <c r="D15" s="51">
        <v>1.9559090237143693</v>
      </c>
      <c r="E15" s="51">
        <v>1.7491860544687938</v>
      </c>
      <c r="F15" s="51">
        <v>3.2766398938874062</v>
      </c>
      <c r="G15" s="51">
        <v>-2.4352003172573404</v>
      </c>
      <c r="H15" s="41" t="s">
        <v>99</v>
      </c>
    </row>
    <row r="16" spans="1:20">
      <c r="A16" s="40" t="s">
        <v>71</v>
      </c>
      <c r="B16" s="7" t="s">
        <v>85</v>
      </c>
      <c r="C16" s="51">
        <v>-52.096348758747538</v>
      </c>
      <c r="D16" s="51">
        <v>20.973339904219984</v>
      </c>
      <c r="E16" s="51">
        <v>27.657358279190674</v>
      </c>
      <c r="F16" s="51">
        <v>16.550458431059823</v>
      </c>
      <c r="G16" s="51">
        <v>10.802545689067998</v>
      </c>
      <c r="H16" s="41" t="s">
        <v>100</v>
      </c>
    </row>
    <row r="17" spans="1:19">
      <c r="A17" s="40" t="s">
        <v>72</v>
      </c>
      <c r="B17" s="7" t="s">
        <v>86</v>
      </c>
      <c r="C17" s="51">
        <v>5.840591511297248</v>
      </c>
      <c r="D17" s="51">
        <v>2.0598586811093895</v>
      </c>
      <c r="E17" s="51">
        <v>17.530590113797558</v>
      </c>
      <c r="F17" s="51">
        <v>1.8027571943226803</v>
      </c>
      <c r="G17" s="51">
        <v>7.4280105041806763</v>
      </c>
      <c r="H17" s="41" t="s">
        <v>101</v>
      </c>
    </row>
    <row r="18" spans="1:19">
      <c r="A18" s="40" t="s">
        <v>73</v>
      </c>
      <c r="B18" s="7" t="s">
        <v>87</v>
      </c>
      <c r="C18" s="51">
        <v>-15.380468813525653</v>
      </c>
      <c r="D18" s="51">
        <v>4.9698608916790192</v>
      </c>
      <c r="E18" s="51">
        <v>18.418305095811832</v>
      </c>
      <c r="F18" s="51">
        <v>4.8629166638271641</v>
      </c>
      <c r="G18" s="51">
        <v>12.623740057891666</v>
      </c>
      <c r="H18" s="41" t="s">
        <v>102</v>
      </c>
    </row>
    <row r="19" spans="1:19">
      <c r="A19" s="40" t="s">
        <v>74</v>
      </c>
      <c r="B19" s="7" t="s">
        <v>88</v>
      </c>
      <c r="C19" s="51">
        <v>5.3160662144165087</v>
      </c>
      <c r="D19" s="51">
        <v>4.1426363482829771</v>
      </c>
      <c r="E19" s="51">
        <v>3.5698785268419471</v>
      </c>
      <c r="F19" s="51">
        <v>1.9989950531618774</v>
      </c>
      <c r="G19" s="51">
        <v>1.2347497875666136</v>
      </c>
      <c r="H19" s="41" t="s">
        <v>103</v>
      </c>
    </row>
    <row r="20" spans="1:19" s="37" customFormat="1" ht="13.5" thickBot="1">
      <c r="A20" s="234" t="s">
        <v>91</v>
      </c>
      <c r="B20" s="235"/>
      <c r="C20" s="78">
        <v>-5.5928316470179311</v>
      </c>
      <c r="D20" s="78">
        <v>4.4461644098155091</v>
      </c>
      <c r="E20" s="78">
        <v>6.0675035172667862</v>
      </c>
      <c r="F20" s="78">
        <v>3.0561398615396769</v>
      </c>
      <c r="G20" s="78">
        <v>3.7063037602026725</v>
      </c>
      <c r="H20" s="52" t="s">
        <v>92</v>
      </c>
    </row>
    <row r="22" spans="1:19">
      <c r="B22" s="37" t="s">
        <v>169</v>
      </c>
    </row>
    <row r="23" spans="1:19">
      <c r="B23" s="37"/>
      <c r="C23" s="102"/>
      <c r="D23" s="102"/>
      <c r="E23" s="102"/>
      <c r="F23" s="102"/>
      <c r="G23" s="102"/>
      <c r="H23" s="46"/>
      <c r="I23" s="46"/>
      <c r="J23" s="46"/>
      <c r="K23" s="46"/>
      <c r="L23" s="46"/>
      <c r="M23" s="46"/>
      <c r="N23" s="46"/>
    </row>
    <row r="24" spans="1:19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>
      <c r="B25" s="7"/>
    </row>
    <row r="26" spans="1:19">
      <c r="B26" s="7"/>
      <c r="C26" s="7"/>
      <c r="D26" s="7"/>
      <c r="E26" s="7"/>
      <c r="F26" s="100"/>
      <c r="G26" s="100"/>
      <c r="H26" s="7"/>
      <c r="I26" s="6"/>
      <c r="J26" s="6"/>
      <c r="K26" s="6"/>
      <c r="L26" s="6"/>
      <c r="M26" s="6"/>
      <c r="N26" s="6"/>
    </row>
    <row r="27" spans="1:19">
      <c r="B27" s="7"/>
      <c r="C27" s="16"/>
      <c r="D27" s="16"/>
      <c r="E27" s="16"/>
      <c r="F27" s="100"/>
      <c r="G27" s="100"/>
      <c r="H27" s="16"/>
    </row>
    <row r="28" spans="1:19">
      <c r="B28" s="7"/>
      <c r="C28" s="16"/>
      <c r="D28" s="16"/>
      <c r="E28" s="16"/>
      <c r="F28" s="100"/>
      <c r="G28" s="100"/>
      <c r="H28" s="16"/>
    </row>
    <row r="29" spans="1:19">
      <c r="B29" s="7"/>
      <c r="C29" s="16"/>
      <c r="D29" s="16"/>
      <c r="E29" s="16"/>
      <c r="F29" s="100"/>
      <c r="G29" s="100"/>
      <c r="H29" s="16"/>
    </row>
    <row r="30" spans="1:19">
      <c r="B30" s="7"/>
      <c r="C30" s="16"/>
      <c r="D30" s="16"/>
      <c r="E30" s="16"/>
      <c r="F30" s="100"/>
      <c r="G30" s="100"/>
      <c r="H30" s="16"/>
    </row>
    <row r="31" spans="1:19">
      <c r="B31" s="7"/>
      <c r="C31" s="16"/>
      <c r="D31" s="16"/>
      <c r="E31" s="16"/>
      <c r="F31" s="100"/>
      <c r="G31" s="100"/>
      <c r="H31" s="16"/>
    </row>
    <row r="32" spans="1:19">
      <c r="B32" s="7"/>
      <c r="C32" s="16"/>
      <c r="D32" s="16"/>
      <c r="E32" s="16"/>
      <c r="F32" s="100"/>
      <c r="G32" s="100"/>
      <c r="H32" s="16"/>
    </row>
    <row r="33" spans="2:8">
      <c r="B33" s="7"/>
      <c r="C33" s="16"/>
      <c r="D33" s="16"/>
      <c r="E33" s="16"/>
      <c r="F33" s="100"/>
      <c r="G33" s="100"/>
      <c r="H33" s="16"/>
    </row>
    <row r="34" spans="2:8">
      <c r="B34" s="7"/>
      <c r="C34" s="16"/>
      <c r="D34" s="16"/>
      <c r="E34" s="16"/>
      <c r="F34" s="100"/>
      <c r="G34" s="100"/>
      <c r="H34" s="16"/>
    </row>
    <row r="35" spans="2:8">
      <c r="B35" s="7"/>
      <c r="C35" s="16"/>
      <c r="D35" s="16"/>
      <c r="E35" s="16"/>
      <c r="F35" s="100"/>
      <c r="G35" s="100"/>
      <c r="H35" s="16"/>
    </row>
    <row r="36" spans="2:8">
      <c r="B36" s="7"/>
      <c r="C36" s="16"/>
      <c r="D36" s="16"/>
      <c r="E36" s="16"/>
      <c r="F36" s="100"/>
      <c r="G36" s="100"/>
      <c r="H36" s="16"/>
    </row>
    <row r="37" spans="2:8">
      <c r="B37" s="103"/>
      <c r="C37" s="16"/>
      <c r="D37" s="16"/>
      <c r="E37" s="16"/>
      <c r="F37" s="100"/>
      <c r="G37" s="100"/>
      <c r="H37" s="16"/>
    </row>
    <row r="38" spans="2:8">
      <c r="B38" s="172"/>
      <c r="C38" s="16"/>
      <c r="D38" s="16"/>
      <c r="E38" s="16"/>
      <c r="F38" s="100"/>
      <c r="G38" s="100"/>
      <c r="H38" s="16"/>
    </row>
    <row r="39" spans="2:8">
      <c r="B39" s="16"/>
      <c r="C39" s="16"/>
      <c r="D39" s="16"/>
      <c r="E39" s="16"/>
      <c r="F39" s="16"/>
      <c r="G39" s="16"/>
      <c r="H39" s="16"/>
    </row>
    <row r="40" spans="2:8">
      <c r="B40" s="16"/>
      <c r="C40" s="16"/>
      <c r="D40" s="16"/>
      <c r="E40" s="16"/>
      <c r="F40" s="16"/>
      <c r="G40" s="16"/>
      <c r="H40" s="16"/>
    </row>
    <row r="41" spans="2:8">
      <c r="B41" s="16"/>
      <c r="C41" s="16"/>
      <c r="D41" s="16"/>
      <c r="E41" s="16"/>
      <c r="F41" s="16"/>
      <c r="G41" s="16"/>
      <c r="H41" s="16"/>
    </row>
  </sheetData>
  <mergeCells count="5">
    <mergeCell ref="A20:B20"/>
    <mergeCell ref="A6:B6"/>
    <mergeCell ref="A7:B7"/>
    <mergeCell ref="H6:H7"/>
    <mergeCell ref="C6:G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36"/>
  <sheetViews>
    <sheetView workbookViewId="0"/>
  </sheetViews>
  <sheetFormatPr defaultColWidth="9.140625" defaultRowHeight="12.75"/>
  <cols>
    <col min="1" max="1" width="37.42578125" style="45" bestFit="1" customWidth="1"/>
    <col min="2" max="6" width="12.42578125" style="45" customWidth="1"/>
    <col min="7" max="7" width="65.5703125" style="45" customWidth="1"/>
    <col min="8" max="12" width="12.42578125" style="45" customWidth="1"/>
    <col min="13" max="15" width="8.85546875" style="45" bestFit="1" customWidth="1"/>
    <col min="16" max="16" width="9" style="45" bestFit="1" customWidth="1"/>
    <col min="17" max="18" width="8.85546875" style="45" customWidth="1"/>
    <col min="19" max="19" width="38.7109375" style="45" bestFit="1" customWidth="1"/>
    <col min="20" max="20" width="6.42578125" style="45" customWidth="1"/>
    <col min="21" max="16384" width="9.140625" style="45"/>
  </cols>
  <sheetData>
    <row r="1" spans="1:19">
      <c r="A1" s="43" t="s">
        <v>104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>
      <c r="A2" s="43" t="s">
        <v>105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>
      <c r="A3" s="43" t="s">
        <v>174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9" s="162" customFormat="1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9" s="162" customFormat="1" ht="13.5" thickBot="1">
      <c r="B5" s="60"/>
      <c r="C5" s="60"/>
      <c r="D5" s="60"/>
      <c r="E5" s="60"/>
      <c r="F5" s="60"/>
      <c r="G5" s="145" t="s">
        <v>123</v>
      </c>
    </row>
    <row r="6" spans="1:19">
      <c r="A6" s="186"/>
      <c r="B6" s="224" t="s">
        <v>4</v>
      </c>
      <c r="C6" s="224"/>
      <c r="D6" s="224"/>
      <c r="E6" s="224"/>
      <c r="F6" s="224"/>
      <c r="G6" s="187"/>
    </row>
    <row r="7" spans="1:19" s="152" customFormat="1">
      <c r="A7" s="188" t="s">
        <v>3</v>
      </c>
      <c r="B7" s="173">
        <v>2020</v>
      </c>
      <c r="C7" s="173">
        <v>2021</v>
      </c>
      <c r="D7" s="173">
        <v>2022</v>
      </c>
      <c r="E7" s="173">
        <v>2023</v>
      </c>
      <c r="F7" s="173" t="s">
        <v>168</v>
      </c>
      <c r="G7" s="189" t="s">
        <v>5</v>
      </c>
    </row>
    <row r="8" spans="1:19" s="163" customFormat="1">
      <c r="A8" s="82" t="s">
        <v>150</v>
      </c>
      <c r="B8" s="174">
        <v>417267.94346143398</v>
      </c>
      <c r="C8" s="174">
        <v>508015.71391732432</v>
      </c>
      <c r="D8" s="174">
        <v>552372.00694146578</v>
      </c>
      <c r="E8" s="174">
        <v>574200.26580055768</v>
      </c>
      <c r="F8" s="83">
        <v>613221.18916088925</v>
      </c>
      <c r="G8" s="84" t="s">
        <v>131</v>
      </c>
    </row>
    <row r="9" spans="1:19" s="150" customFormat="1">
      <c r="A9" s="82" t="s">
        <v>151</v>
      </c>
      <c r="B9" s="83">
        <v>417267.94346143398</v>
      </c>
      <c r="C9" s="83">
        <v>508015.71391732432</v>
      </c>
      <c r="D9" s="83">
        <v>552372.00694146578</v>
      </c>
      <c r="E9" s="83">
        <v>574200.26580055768</v>
      </c>
      <c r="F9" s="83">
        <v>613221.18916088925</v>
      </c>
      <c r="G9" s="84" t="s">
        <v>132</v>
      </c>
    </row>
    <row r="10" spans="1:19" s="150" customFormat="1">
      <c r="A10" s="82" t="s">
        <v>147</v>
      </c>
      <c r="B10" s="83">
        <v>131463.40865008556</v>
      </c>
      <c r="C10" s="83">
        <v>160159.20031424303</v>
      </c>
      <c r="D10" s="83">
        <v>167907.89704451384</v>
      </c>
      <c r="E10" s="83">
        <v>176979.77351247694</v>
      </c>
      <c r="F10" s="83">
        <v>193402.75966373202</v>
      </c>
      <c r="G10" s="84" t="s">
        <v>133</v>
      </c>
    </row>
    <row r="11" spans="1:19" s="150" customFormat="1">
      <c r="A11" s="82" t="s">
        <v>148</v>
      </c>
      <c r="B11" s="83">
        <v>165542.80662534945</v>
      </c>
      <c r="C11" s="83">
        <v>201103.03589482332</v>
      </c>
      <c r="D11" s="83">
        <v>236911.98396437825</v>
      </c>
      <c r="E11" s="83">
        <v>244844.38459981504</v>
      </c>
      <c r="F11" s="83">
        <v>254113.94550145892</v>
      </c>
      <c r="G11" s="84" t="s">
        <v>134</v>
      </c>
    </row>
    <row r="12" spans="1:19">
      <c r="A12" s="85" t="s">
        <v>165</v>
      </c>
      <c r="B12" s="86">
        <v>45427.026307273263</v>
      </c>
      <c r="C12" s="86">
        <v>56428.319699798631</v>
      </c>
      <c r="D12" s="86">
        <v>55542.492093625944</v>
      </c>
      <c r="E12" s="86">
        <v>59249.319252532106</v>
      </c>
      <c r="F12" s="86">
        <v>66216.59534975412</v>
      </c>
      <c r="G12" s="87" t="s">
        <v>135</v>
      </c>
    </row>
    <row r="13" spans="1:19">
      <c r="A13" s="85" t="s">
        <v>152</v>
      </c>
      <c r="B13" s="86">
        <v>95954.186935826205</v>
      </c>
      <c r="C13" s="86">
        <v>123979.62481816468</v>
      </c>
      <c r="D13" s="86">
        <v>166384.76167456229</v>
      </c>
      <c r="E13" s="86">
        <v>172179.04831228292</v>
      </c>
      <c r="F13" s="86">
        <v>173192.48967470479</v>
      </c>
      <c r="G13" s="87" t="s">
        <v>136</v>
      </c>
    </row>
    <row r="14" spans="1:19">
      <c r="A14" s="85" t="s">
        <v>153</v>
      </c>
      <c r="B14" s="86">
        <v>24161.593382249997</v>
      </c>
      <c r="C14" s="86">
        <v>20695.091376859993</v>
      </c>
      <c r="D14" s="86">
        <v>14984.730196189999</v>
      </c>
      <c r="E14" s="86">
        <v>13416.017034999999</v>
      </c>
      <c r="F14" s="86">
        <v>14704.860477</v>
      </c>
      <c r="G14" s="87" t="s">
        <v>137</v>
      </c>
    </row>
    <row r="15" spans="1:19" s="150" customFormat="1">
      <c r="A15" s="82" t="s">
        <v>149</v>
      </c>
      <c r="B15" s="83">
        <v>107077.0877447153</v>
      </c>
      <c r="C15" s="83">
        <v>124976.83902560115</v>
      </c>
      <c r="D15" s="83">
        <v>130573.20304934861</v>
      </c>
      <c r="E15" s="83">
        <v>138924.58057219311</v>
      </c>
      <c r="F15" s="83">
        <v>143462.16295801528</v>
      </c>
      <c r="G15" s="84" t="s">
        <v>138</v>
      </c>
    </row>
    <row r="16" spans="1:19">
      <c r="A16" s="85" t="s">
        <v>154</v>
      </c>
      <c r="B16" s="86">
        <v>35309.555730180487</v>
      </c>
      <c r="C16" s="86">
        <v>38192.429321479023</v>
      </c>
      <c r="D16" s="86">
        <v>39867.745319455607</v>
      </c>
      <c r="E16" s="86">
        <v>41916.023690478702</v>
      </c>
      <c r="F16" s="86">
        <v>42397.5435208622</v>
      </c>
      <c r="G16" s="87" t="s">
        <v>139</v>
      </c>
    </row>
    <row r="17" spans="1:7">
      <c r="A17" s="85" t="s">
        <v>155</v>
      </c>
      <c r="B17" s="86">
        <v>572.19011399999977</v>
      </c>
      <c r="C17" s="86">
        <v>279.57442529999997</v>
      </c>
      <c r="D17" s="86">
        <v>1478.5388479999999</v>
      </c>
      <c r="E17" s="86">
        <v>1073.597109</v>
      </c>
      <c r="F17" s="86">
        <v>1283.0778549999998</v>
      </c>
      <c r="G17" s="87" t="s">
        <v>140</v>
      </c>
    </row>
    <row r="18" spans="1:7">
      <c r="A18" s="85" t="s">
        <v>156</v>
      </c>
      <c r="B18" s="86">
        <v>71195.451697766679</v>
      </c>
      <c r="C18" s="86">
        <v>86504.835618911617</v>
      </c>
      <c r="D18" s="86">
        <v>89226.916260050435</v>
      </c>
      <c r="E18" s="86">
        <v>95934.959772714385</v>
      </c>
      <c r="F18" s="86">
        <v>99781.541582153062</v>
      </c>
      <c r="G18" s="87" t="s">
        <v>141</v>
      </c>
    </row>
    <row r="19" spans="1:7" s="150" customFormat="1">
      <c r="A19" s="82" t="s">
        <v>157</v>
      </c>
      <c r="B19" s="83">
        <v>-5643.620509299938</v>
      </c>
      <c r="C19" s="83">
        <v>1050.1168126923246</v>
      </c>
      <c r="D19" s="83">
        <v>-3418.1450574392097</v>
      </c>
      <c r="E19" s="83">
        <v>-5061.1843498401267</v>
      </c>
      <c r="F19" s="83">
        <v>2780.4998880855264</v>
      </c>
      <c r="G19" s="84" t="s">
        <v>142</v>
      </c>
    </row>
    <row r="20" spans="1:7">
      <c r="A20" s="85" t="s">
        <v>158</v>
      </c>
      <c r="B20" s="86">
        <v>-10290.035509299938</v>
      </c>
      <c r="C20" s="86">
        <v>-3803.5049945996475</v>
      </c>
      <c r="D20" s="86">
        <v>-7849.9683566946833</v>
      </c>
      <c r="E20" s="86">
        <v>-8890.3956871393966</v>
      </c>
      <c r="F20" s="86">
        <v>-1387.783725530247</v>
      </c>
      <c r="G20" s="87" t="s">
        <v>143</v>
      </c>
    </row>
    <row r="21" spans="1:7">
      <c r="A21" s="85" t="s">
        <v>166</v>
      </c>
      <c r="B21" s="86">
        <v>4640.51</v>
      </c>
      <c r="C21" s="86">
        <v>4757.6218072919719</v>
      </c>
      <c r="D21" s="86">
        <v>4305.8232992554731</v>
      </c>
      <c r="E21" s="86">
        <v>3522</v>
      </c>
      <c r="F21" s="86">
        <v>3861.2836136157734</v>
      </c>
      <c r="G21" s="87" t="s">
        <v>144</v>
      </c>
    </row>
    <row r="22" spans="1:7">
      <c r="A22" s="85" t="s">
        <v>159</v>
      </c>
      <c r="B22" s="86">
        <v>5.9050000000000002</v>
      </c>
      <c r="C22" s="86">
        <v>96</v>
      </c>
      <c r="D22" s="86">
        <v>126</v>
      </c>
      <c r="E22" s="86">
        <v>307</v>
      </c>
      <c r="F22" s="86">
        <v>307</v>
      </c>
      <c r="G22" s="87" t="s">
        <v>163</v>
      </c>
    </row>
    <row r="23" spans="1:7">
      <c r="A23" s="82" t="s">
        <v>160</v>
      </c>
      <c r="B23" s="83">
        <v>18828.260950583641</v>
      </c>
      <c r="C23" s="83">
        <v>20726.521869964476</v>
      </c>
      <c r="D23" s="83">
        <v>20397.067940664299</v>
      </c>
      <c r="E23" s="83">
        <v>18512.711465912776</v>
      </c>
      <c r="F23" s="83">
        <v>19461.821149597388</v>
      </c>
      <c r="G23" s="84" t="s">
        <v>164</v>
      </c>
    </row>
    <row r="24" spans="1:7">
      <c r="A24" s="85" t="s">
        <v>161</v>
      </c>
      <c r="B24" s="86">
        <v>48.762264000000002</v>
      </c>
      <c r="C24" s="86">
        <v>73.696111000000002</v>
      </c>
      <c r="D24" s="86">
        <v>71.085224499999995</v>
      </c>
      <c r="E24" s="86">
        <v>131.3463155</v>
      </c>
      <c r="F24" s="86">
        <v>60.022722000000002</v>
      </c>
      <c r="G24" s="87" t="s">
        <v>145</v>
      </c>
    </row>
    <row r="25" spans="1:7" ht="13.5" thickBot="1">
      <c r="A25" s="88" t="s">
        <v>162</v>
      </c>
      <c r="B25" s="89">
        <v>18779.49868658364</v>
      </c>
      <c r="C25" s="89">
        <v>20652.825758964475</v>
      </c>
      <c r="D25" s="89">
        <v>20325.982716164301</v>
      </c>
      <c r="E25" s="89">
        <v>18381.365150412777</v>
      </c>
      <c r="F25" s="89">
        <v>19401.798427597387</v>
      </c>
      <c r="G25" s="90" t="s">
        <v>146</v>
      </c>
    </row>
    <row r="26" spans="1:7">
      <c r="F26" s="105"/>
    </row>
    <row r="27" spans="1:7">
      <c r="A27" s="153" t="s">
        <v>169</v>
      </c>
    </row>
    <row r="28" spans="1:7">
      <c r="A28" s="82"/>
    </row>
    <row r="29" spans="1:7" customFormat="1"/>
    <row r="30" spans="1:7" customFormat="1"/>
    <row r="31" spans="1:7" customFormat="1"/>
    <row r="32" spans="1:7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spans="1:6" customFormat="1"/>
    <row r="50" spans="1:6" customFormat="1"/>
    <row r="51" spans="1:6" customFormat="1"/>
    <row r="52" spans="1:6" customFormat="1"/>
    <row r="53" spans="1:6" customFormat="1"/>
    <row r="54" spans="1:6" customFormat="1"/>
    <row r="55" spans="1:6" customFormat="1"/>
    <row r="56" spans="1:6" customFormat="1"/>
    <row r="57" spans="1:6" customFormat="1"/>
    <row r="58" spans="1:6" customFormat="1"/>
    <row r="59" spans="1:6" customFormat="1"/>
    <row r="60" spans="1:6">
      <c r="A60"/>
      <c r="B60" s="105">
        <v>107077.0877447153</v>
      </c>
      <c r="C60" s="104">
        <v>107866.42926419339</v>
      </c>
      <c r="D60" s="104">
        <v>106465.86131358928</v>
      </c>
      <c r="E60" s="104">
        <v>98182.957094037643</v>
      </c>
      <c r="F60" s="104"/>
    </row>
    <row r="61" spans="1:6">
      <c r="A61"/>
      <c r="B61" s="105">
        <v>35309.555730180487</v>
      </c>
      <c r="C61" s="104">
        <v>35791.050287973245</v>
      </c>
      <c r="D61" s="104">
        <v>36040.580206965657</v>
      </c>
      <c r="E61" s="104">
        <v>32941.515725964447</v>
      </c>
      <c r="F61" s="104"/>
    </row>
    <row r="62" spans="1:6">
      <c r="A62"/>
      <c r="B62" s="105">
        <v>572.19011399999977</v>
      </c>
      <c r="C62" s="104">
        <v>558.489823115131</v>
      </c>
      <c r="D62" s="104">
        <v>526.22864885955585</v>
      </c>
      <c r="E62" s="104">
        <v>196.71006716196183</v>
      </c>
      <c r="F62" s="104"/>
    </row>
    <row r="63" spans="1:6">
      <c r="A63"/>
      <c r="B63" s="105">
        <v>71195.451697766679</v>
      </c>
      <c r="C63" s="104">
        <v>71516.889153105003</v>
      </c>
      <c r="D63" s="104">
        <v>69968.52592202356</v>
      </c>
      <c r="E63" s="104">
        <v>65416.908645811964</v>
      </c>
      <c r="F63" s="104"/>
    </row>
    <row r="64" spans="1:6">
      <c r="A64"/>
      <c r="B64" s="105">
        <v>-5643.620509299938</v>
      </c>
      <c r="C64" s="104">
        <v>-5562.8735008320336</v>
      </c>
      <c r="D64" s="104">
        <v>-4535.0137113914216</v>
      </c>
      <c r="E64" s="104">
        <v>-4549.9322942023919</v>
      </c>
      <c r="F64" s="104"/>
    </row>
    <row r="65" spans="1:6">
      <c r="A65"/>
      <c r="B65" s="105">
        <v>-10290.035509299938</v>
      </c>
      <c r="C65" s="104">
        <v>-10210.577914926484</v>
      </c>
      <c r="D65" s="104">
        <v>-10311.865159756802</v>
      </c>
      <c r="E65" s="104">
        <v>-9785.0555657787263</v>
      </c>
      <c r="F65" s="104"/>
    </row>
    <row r="66" spans="1:6">
      <c r="A66"/>
      <c r="B66" s="105">
        <v>4640.51</v>
      </c>
      <c r="C66" s="104">
        <v>4641.7977754138265</v>
      </c>
      <c r="D66" s="104">
        <v>4492.3177662550079</v>
      </c>
      <c r="E66" s="104">
        <v>4074.4087157988797</v>
      </c>
      <c r="F66" s="104"/>
    </row>
    <row r="67" spans="1:6">
      <c r="A67"/>
      <c r="B67" s="105">
        <v>5.9050000000000002</v>
      </c>
      <c r="C67" s="104">
        <v>5.9066386806231748</v>
      </c>
      <c r="D67" s="104">
        <v>5.716426946550234</v>
      </c>
      <c r="E67" s="104">
        <v>5.1846420903720478</v>
      </c>
      <c r="F67" s="104"/>
    </row>
    <row r="68" spans="1:6">
      <c r="A68"/>
      <c r="B68" s="105">
        <v>18828.260950583641</v>
      </c>
      <c r="C68" s="104">
        <v>18833.517077544017</v>
      </c>
      <c r="D68" s="104">
        <v>18154.01047965782</v>
      </c>
      <c r="E68" s="104">
        <v>16574.410675890493</v>
      </c>
      <c r="F68" s="104"/>
    </row>
    <row r="69" spans="1:6">
      <c r="A69"/>
      <c r="B69" s="105">
        <v>48.762264000000002</v>
      </c>
      <c r="C69" s="104">
        <v>48.775795884362218</v>
      </c>
      <c r="D69" s="104">
        <v>47.205066876273733</v>
      </c>
      <c r="E69" s="104">
        <v>42.813697943477329</v>
      </c>
      <c r="F69" s="104"/>
    </row>
    <row r="70" spans="1:6">
      <c r="A70"/>
      <c r="B70" s="105">
        <v>18779.49868658364</v>
      </c>
      <c r="C70" s="104">
        <v>18784.741281659655</v>
      </c>
      <c r="D70" s="104">
        <v>18106.734647841888</v>
      </c>
      <c r="E70" s="104">
        <v>16531.629348327515</v>
      </c>
      <c r="F70" s="104"/>
    </row>
    <row r="71" spans="1:6">
      <c r="A71"/>
    </row>
    <row r="72" spans="1:6">
      <c r="A72"/>
    </row>
    <row r="73" spans="1:6">
      <c r="A73"/>
    </row>
    <row r="74" spans="1:6">
      <c r="A74"/>
      <c r="B74" s="106">
        <v>0</v>
      </c>
      <c r="C74" s="106">
        <v>0</v>
      </c>
      <c r="D74" s="106">
        <v>0</v>
      </c>
      <c r="E74" s="106">
        <v>0</v>
      </c>
      <c r="F74" s="106"/>
    </row>
    <row r="75" spans="1:6">
      <c r="A75"/>
      <c r="B75" s="106">
        <v>0</v>
      </c>
      <c r="C75" s="106">
        <v>0</v>
      </c>
      <c r="D75" s="106">
        <v>0</v>
      </c>
      <c r="E75" s="106">
        <v>0</v>
      </c>
      <c r="F75" s="106"/>
    </row>
    <row r="76" spans="1:6">
      <c r="A76"/>
      <c r="B76" s="106">
        <v>0</v>
      </c>
      <c r="C76" s="106">
        <v>0</v>
      </c>
      <c r="D76" s="106">
        <v>0</v>
      </c>
      <c r="E76" s="106">
        <v>0</v>
      </c>
      <c r="F76" s="106"/>
    </row>
    <row r="77" spans="1:6">
      <c r="A77"/>
      <c r="B77" s="106">
        <v>0</v>
      </c>
      <c r="C77" s="106">
        <v>0</v>
      </c>
      <c r="D77" s="106">
        <v>0</v>
      </c>
      <c r="E77" s="106">
        <v>0</v>
      </c>
      <c r="F77" s="106"/>
    </row>
    <row r="78" spans="1:6">
      <c r="A78"/>
      <c r="B78" s="106">
        <v>0</v>
      </c>
      <c r="C78" s="106">
        <v>0</v>
      </c>
      <c r="D78" s="106">
        <v>0</v>
      </c>
      <c r="E78" s="106">
        <v>0</v>
      </c>
      <c r="F78" s="106"/>
    </row>
    <row r="79" spans="1:6">
      <c r="A79"/>
      <c r="B79" s="106">
        <v>0</v>
      </c>
      <c r="C79" s="106">
        <v>0</v>
      </c>
      <c r="D79" s="106">
        <v>0</v>
      </c>
      <c r="E79" s="106">
        <v>0</v>
      </c>
      <c r="F79" s="106"/>
    </row>
    <row r="80" spans="1:6">
      <c r="A80"/>
      <c r="B80" s="106">
        <v>0</v>
      </c>
      <c r="C80" s="106">
        <v>0</v>
      </c>
      <c r="D80" s="106">
        <v>0</v>
      </c>
      <c r="E80" s="106">
        <v>0</v>
      </c>
      <c r="F80" s="106"/>
    </row>
    <row r="81" spans="1:6">
      <c r="A81"/>
      <c r="B81" s="106">
        <v>0</v>
      </c>
      <c r="C81" s="106">
        <v>0</v>
      </c>
      <c r="D81" s="106">
        <v>0</v>
      </c>
      <c r="E81" s="106">
        <v>0</v>
      </c>
      <c r="F81" s="106"/>
    </row>
    <row r="82" spans="1:6">
      <c r="A82"/>
      <c r="B82" s="106">
        <v>0</v>
      </c>
      <c r="C82" s="106">
        <v>0</v>
      </c>
      <c r="D82" s="106">
        <v>0</v>
      </c>
      <c r="E82" s="106">
        <v>0</v>
      </c>
      <c r="F82" s="106"/>
    </row>
    <row r="83" spans="1:6">
      <c r="A83"/>
      <c r="B83" s="106">
        <v>0</v>
      </c>
      <c r="C83" s="106">
        <v>0</v>
      </c>
      <c r="D83" s="106">
        <v>0</v>
      </c>
      <c r="E83" s="106">
        <v>0</v>
      </c>
      <c r="F83" s="106"/>
    </row>
    <row r="84" spans="1:6">
      <c r="A84"/>
      <c r="B84" s="106">
        <v>0</v>
      </c>
      <c r="C84" s="106">
        <v>0</v>
      </c>
      <c r="D84" s="106">
        <v>0</v>
      </c>
      <c r="E84" s="106">
        <v>0</v>
      </c>
      <c r="F84" s="106"/>
    </row>
    <row r="85" spans="1:6">
      <c r="A85"/>
      <c r="B85" s="106">
        <v>0</v>
      </c>
      <c r="C85" s="106">
        <v>0</v>
      </c>
      <c r="D85" s="106">
        <v>0</v>
      </c>
      <c r="E85" s="106">
        <v>0</v>
      </c>
      <c r="F85" s="106"/>
    </row>
    <row r="86" spans="1:6">
      <c r="A86"/>
      <c r="B86" s="106">
        <v>0</v>
      </c>
      <c r="C86" s="106">
        <v>0</v>
      </c>
      <c r="D86" s="106">
        <v>0</v>
      </c>
      <c r="E86" s="106">
        <v>0</v>
      </c>
      <c r="F86" s="106"/>
    </row>
    <row r="87" spans="1:6">
      <c r="A87"/>
      <c r="B87" s="106">
        <v>0</v>
      </c>
      <c r="C87" s="106">
        <v>0</v>
      </c>
      <c r="D87" s="106">
        <v>0</v>
      </c>
      <c r="E87" s="106">
        <v>0</v>
      </c>
      <c r="F87" s="106"/>
    </row>
    <row r="88" spans="1:6">
      <c r="A88"/>
      <c r="B88" s="106">
        <v>0</v>
      </c>
      <c r="C88" s="106">
        <v>0</v>
      </c>
      <c r="D88" s="106">
        <v>0</v>
      </c>
      <c r="E88" s="106">
        <v>0</v>
      </c>
      <c r="F88" s="106"/>
    </row>
    <row r="89" spans="1:6">
      <c r="A89"/>
      <c r="B89" s="106">
        <v>0</v>
      </c>
      <c r="C89" s="106">
        <v>0</v>
      </c>
      <c r="D89" s="106">
        <v>0</v>
      </c>
      <c r="E89" s="106">
        <v>0</v>
      </c>
      <c r="F89" s="106"/>
    </row>
    <row r="90" spans="1:6">
      <c r="A90"/>
      <c r="B90" s="106">
        <v>0</v>
      </c>
      <c r="C90" s="106">
        <v>0</v>
      </c>
      <c r="D90" s="106">
        <v>0</v>
      </c>
      <c r="E90" s="106">
        <v>0</v>
      </c>
      <c r="F90" s="106"/>
    </row>
    <row r="91" spans="1:6">
      <c r="A91"/>
      <c r="B91" s="106">
        <v>0</v>
      </c>
      <c r="C91" s="106">
        <v>0</v>
      </c>
      <c r="D91" s="106">
        <v>0</v>
      </c>
      <c r="E91" s="106">
        <v>0</v>
      </c>
      <c r="F91" s="106"/>
    </row>
    <row r="92" spans="1:6">
      <c r="A92"/>
    </row>
    <row r="93" spans="1:6">
      <c r="A93"/>
    </row>
    <row r="94" spans="1:6">
      <c r="A94"/>
    </row>
    <row r="95" spans="1:6">
      <c r="A95"/>
    </row>
    <row r="96" spans="1:6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</sheetData>
  <mergeCells count="1">
    <mergeCell ref="B6:F6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29"/>
  <sheetViews>
    <sheetView zoomScaleNormal="100" workbookViewId="0"/>
  </sheetViews>
  <sheetFormatPr defaultColWidth="9.140625" defaultRowHeight="12.75"/>
  <cols>
    <col min="1" max="1" width="51.28515625" style="45" customWidth="1"/>
    <col min="2" max="7" width="12.42578125" style="45" customWidth="1"/>
    <col min="8" max="8" width="60.140625" style="45" customWidth="1"/>
    <col min="9" max="9" width="5.85546875" style="45" customWidth="1"/>
    <col min="10" max="13" width="12.42578125" style="45" customWidth="1"/>
    <col min="14" max="19" width="9.140625" style="45"/>
    <col min="20" max="20" width="38.7109375" style="45" bestFit="1" customWidth="1"/>
    <col min="21" max="21" width="6.42578125" style="45" customWidth="1"/>
    <col min="22" max="16384" width="9.140625" style="45"/>
  </cols>
  <sheetData>
    <row r="1" spans="1:19">
      <c r="A1" s="43" t="s">
        <v>104</v>
      </c>
    </row>
    <row r="2" spans="1:19">
      <c r="A2" s="43" t="s">
        <v>105</v>
      </c>
    </row>
    <row r="3" spans="1:19">
      <c r="A3" s="46" t="s">
        <v>177</v>
      </c>
    </row>
    <row r="4" spans="1:19" s="162" customFormat="1">
      <c r="A4" s="155"/>
    </row>
    <row r="5" spans="1:19" s="154" customFormat="1" ht="13.5" thickBot="1">
      <c r="G5" s="157" t="s">
        <v>123</v>
      </c>
    </row>
    <row r="6" spans="1:19" s="162" customFormat="1">
      <c r="A6" s="186"/>
      <c r="B6" s="224" t="s">
        <v>4</v>
      </c>
      <c r="C6" s="224"/>
      <c r="D6" s="224"/>
      <c r="E6" s="224"/>
      <c r="F6" s="224"/>
      <c r="G6" s="190"/>
      <c r="H6" s="187"/>
    </row>
    <row r="7" spans="1:19" s="163" customFormat="1">
      <c r="A7" s="191" t="s">
        <v>3</v>
      </c>
      <c r="B7" s="194">
        <v>2020</v>
      </c>
      <c r="C7" s="194">
        <v>2021</v>
      </c>
      <c r="D7" s="194">
        <v>2022</v>
      </c>
      <c r="E7" s="194">
        <v>2023</v>
      </c>
      <c r="F7" s="194" t="s">
        <v>168</v>
      </c>
      <c r="G7" s="180" t="s">
        <v>5</v>
      </c>
      <c r="H7" s="192"/>
    </row>
    <row r="8" spans="1:19" s="156" customFormat="1">
      <c r="A8" s="82" t="s">
        <v>150</v>
      </c>
      <c r="B8" s="83">
        <v>417531.53484079882</v>
      </c>
      <c r="C8" s="83">
        <v>498876.09678993182</v>
      </c>
      <c r="D8" s="83">
        <v>516184.55239370634</v>
      </c>
      <c r="E8" s="83">
        <v>561873.00000000012</v>
      </c>
      <c r="F8" s="83">
        <v>607589.90133000538</v>
      </c>
      <c r="G8" s="83" t="s">
        <v>131</v>
      </c>
      <c r="H8" s="193"/>
    </row>
    <row r="9" spans="1:19" s="156" customFormat="1">
      <c r="A9" s="82" t="s">
        <v>151</v>
      </c>
      <c r="B9" s="83">
        <v>417531.53484079882</v>
      </c>
      <c r="C9" s="83">
        <v>498876.09678993182</v>
      </c>
      <c r="D9" s="83">
        <v>516184.55239370634</v>
      </c>
      <c r="E9" s="83">
        <v>561873.00000000012</v>
      </c>
      <c r="F9" s="83">
        <v>607589.90133000538</v>
      </c>
      <c r="G9" s="83" t="s">
        <v>132</v>
      </c>
      <c r="H9" s="193"/>
    </row>
    <row r="10" spans="1:19" s="156" customFormat="1">
      <c r="A10" s="82" t="s">
        <v>147</v>
      </c>
      <c r="B10" s="83">
        <v>131192.62922959105</v>
      </c>
      <c r="C10" s="83">
        <v>157244.27048041453</v>
      </c>
      <c r="D10" s="83">
        <v>157852.57621390134</v>
      </c>
      <c r="E10" s="83">
        <v>170261.16455738802</v>
      </c>
      <c r="F10" s="83">
        <v>191639.33069083732</v>
      </c>
      <c r="G10" s="83" t="s">
        <v>133</v>
      </c>
      <c r="H10" s="193"/>
      <c r="O10" s="37"/>
      <c r="P10" s="37"/>
      <c r="Q10" s="37"/>
      <c r="R10" s="37"/>
      <c r="S10" s="37"/>
    </row>
    <row r="11" spans="1:19" s="156" customFormat="1">
      <c r="A11" s="82" t="s">
        <v>148</v>
      </c>
      <c r="B11" s="83">
        <v>165201.83277030243</v>
      </c>
      <c r="C11" s="83">
        <v>197442.91997358282</v>
      </c>
      <c r="D11" s="83">
        <v>222724.28910719592</v>
      </c>
      <c r="E11" s="83">
        <v>235549.45986165226</v>
      </c>
      <c r="F11" s="83">
        <v>251796.95739491389</v>
      </c>
      <c r="G11" s="83" t="s">
        <v>134</v>
      </c>
      <c r="H11" s="193"/>
      <c r="O11" s="37"/>
      <c r="P11" s="37"/>
      <c r="Q11" s="37"/>
      <c r="R11" s="37"/>
      <c r="S11" s="37"/>
    </row>
    <row r="12" spans="1:19">
      <c r="A12" s="85" t="s">
        <v>165</v>
      </c>
      <c r="B12" s="86">
        <v>45333.458796856641</v>
      </c>
      <c r="C12" s="86">
        <v>55401.312870075293</v>
      </c>
      <c r="D12" s="86">
        <v>52216.278213494355</v>
      </c>
      <c r="E12" s="86">
        <v>57000.062182006346</v>
      </c>
      <c r="F12" s="86">
        <v>65612.838387189448</v>
      </c>
      <c r="G12" s="86" t="s">
        <v>135</v>
      </c>
      <c r="H12" s="95"/>
      <c r="O12"/>
      <c r="P12"/>
      <c r="Q12"/>
      <c r="R12"/>
      <c r="S12"/>
    </row>
    <row r="13" spans="1:19">
      <c r="A13" s="85" t="s">
        <v>152</v>
      </c>
      <c r="B13" s="86">
        <v>95756.547003929561</v>
      </c>
      <c r="C13" s="86">
        <v>121723.17057476025</v>
      </c>
      <c r="D13" s="86">
        <v>156420.65522446969</v>
      </c>
      <c r="E13" s="86">
        <v>165642.68727559052</v>
      </c>
      <c r="F13" s="86">
        <v>171613.336126373</v>
      </c>
      <c r="G13" s="86" t="s">
        <v>136</v>
      </c>
      <c r="H13" s="95"/>
    </row>
    <row r="14" spans="1:19">
      <c r="A14" s="85" t="s">
        <v>153</v>
      </c>
      <c r="B14" s="86">
        <v>24111.82696951622</v>
      </c>
      <c r="C14" s="86">
        <v>20318.436528747272</v>
      </c>
      <c r="D14" s="86">
        <v>14087.355669231854</v>
      </c>
      <c r="E14" s="86">
        <v>12906.710404055404</v>
      </c>
      <c r="F14" s="86">
        <v>14570.782881351408</v>
      </c>
      <c r="G14" s="86" t="s">
        <v>137</v>
      </c>
      <c r="H14" s="95"/>
    </row>
    <row r="15" spans="1:19" s="156" customFormat="1">
      <c r="A15" s="82" t="s">
        <v>149</v>
      </c>
      <c r="B15" s="83">
        <v>107866.42926419337</v>
      </c>
      <c r="C15" s="83">
        <v>123354.10471891199</v>
      </c>
      <c r="D15" s="83">
        <v>120414.77929591417</v>
      </c>
      <c r="E15" s="83">
        <v>143070.320215163</v>
      </c>
      <c r="F15" s="83">
        <v>143427.85270874869</v>
      </c>
      <c r="G15" s="83" t="s">
        <v>138</v>
      </c>
      <c r="H15" s="193"/>
    </row>
    <row r="16" spans="1:19">
      <c r="A16" s="85" t="s">
        <v>154</v>
      </c>
      <c r="B16" s="86">
        <v>35791.050287973245</v>
      </c>
      <c r="C16" s="86">
        <v>38458.701300592038</v>
      </c>
      <c r="D16" s="86">
        <v>36439.589813977705</v>
      </c>
      <c r="E16" s="86">
        <v>43638.38789997092</v>
      </c>
      <c r="F16" s="86">
        <v>42218.556961865281</v>
      </c>
      <c r="G16" s="86" t="s">
        <v>139</v>
      </c>
      <c r="H16" s="95"/>
    </row>
    <row r="17" spans="1:8">
      <c r="A17" s="85" t="s">
        <v>155</v>
      </c>
      <c r="B17" s="86">
        <v>558.489823115131</v>
      </c>
      <c r="C17" s="86">
        <v>263.42480380520283</v>
      </c>
      <c r="D17" s="86">
        <v>552.6941125724843</v>
      </c>
      <c r="E17" s="86">
        <v>1893.8673450090719</v>
      </c>
      <c r="F17" s="86">
        <v>1281.3459080734863</v>
      </c>
      <c r="G17" s="86" t="s">
        <v>140</v>
      </c>
      <c r="H17" s="95"/>
    </row>
    <row r="18" spans="1:8">
      <c r="A18" s="85" t="s">
        <v>156</v>
      </c>
      <c r="B18" s="86">
        <v>71516.889153105003</v>
      </c>
      <c r="C18" s="86">
        <v>84631.978614514752</v>
      </c>
      <c r="D18" s="86">
        <v>83422.495369363969</v>
      </c>
      <c r="E18" s="86">
        <v>97538.064970183012</v>
      </c>
      <c r="F18" s="86">
        <v>99927.949838809916</v>
      </c>
      <c r="G18" s="86" t="s">
        <v>141</v>
      </c>
      <c r="H18" s="95"/>
    </row>
    <row r="19" spans="1:8" s="156" customFormat="1">
      <c r="A19" s="82" t="s">
        <v>157</v>
      </c>
      <c r="B19" s="83">
        <v>-5562.8735008320336</v>
      </c>
      <c r="C19" s="83">
        <v>856.08528459438401</v>
      </c>
      <c r="D19" s="83">
        <v>-3429.3895394506367</v>
      </c>
      <c r="E19" s="83">
        <v>-4333.5371110608539</v>
      </c>
      <c r="F19" s="83">
        <v>2576.8100650532015</v>
      </c>
      <c r="G19" s="83" t="s">
        <v>142</v>
      </c>
      <c r="H19" s="193"/>
    </row>
    <row r="20" spans="1:8">
      <c r="A20" s="85" t="s">
        <v>158</v>
      </c>
      <c r="B20" s="86">
        <v>-10210.577914926484</v>
      </c>
      <c r="C20" s="86">
        <v>-3841.235135323433</v>
      </c>
      <c r="D20" s="86">
        <v>-7448.9314367328052</v>
      </c>
      <c r="E20" s="86">
        <v>-7917.2020571692201</v>
      </c>
      <c r="F20" s="86">
        <v>-1525.3742918778894</v>
      </c>
      <c r="G20" s="86" t="s">
        <v>143</v>
      </c>
      <c r="H20" s="95"/>
    </row>
    <row r="21" spans="1:8">
      <c r="A21" s="85" t="s">
        <v>166</v>
      </c>
      <c r="B21" s="86">
        <v>4641.7977754138265</v>
      </c>
      <c r="C21" s="86">
        <v>4604.4119119589514</v>
      </c>
      <c r="D21" s="86">
        <v>3905.2633611449905</v>
      </c>
      <c r="E21" s="86">
        <v>3296.3511779340497</v>
      </c>
      <c r="F21" s="86">
        <v>3800.052660934185</v>
      </c>
      <c r="G21" s="86" t="s">
        <v>144</v>
      </c>
      <c r="H21" s="95"/>
    </row>
    <row r="22" spans="1:8">
      <c r="A22" s="85" t="s">
        <v>159</v>
      </c>
      <c r="B22" s="86">
        <v>5.9066386806231748</v>
      </c>
      <c r="C22" s="86">
        <v>92.908507958865741</v>
      </c>
      <c r="D22" s="86">
        <v>114.27853613717782</v>
      </c>
      <c r="E22" s="86">
        <v>287.31376817431692</v>
      </c>
      <c r="F22" s="86">
        <v>302.13169599690582</v>
      </c>
      <c r="G22" s="86" t="s">
        <v>163</v>
      </c>
      <c r="H22" s="95"/>
    </row>
    <row r="23" spans="1:8" s="156" customFormat="1">
      <c r="A23" s="82" t="s">
        <v>160</v>
      </c>
      <c r="B23" s="83">
        <v>18833.517077544017</v>
      </c>
      <c r="C23" s="83">
        <v>19978.716332428095</v>
      </c>
      <c r="D23" s="83">
        <v>18622.297316145556</v>
      </c>
      <c r="E23" s="83">
        <v>17325.592476857601</v>
      </c>
      <c r="F23" s="83">
        <v>18148.950470452255</v>
      </c>
      <c r="G23" s="83" t="s">
        <v>164</v>
      </c>
      <c r="H23" s="193"/>
    </row>
    <row r="24" spans="1:8">
      <c r="A24" s="85" t="s">
        <v>161</v>
      </c>
      <c r="B24" s="86">
        <v>48.775795884362218</v>
      </c>
      <c r="C24" s="86">
        <v>71.322872035218268</v>
      </c>
      <c r="D24" s="86">
        <v>64.47234441938609</v>
      </c>
      <c r="E24" s="86">
        <v>122.92379427399899</v>
      </c>
      <c r="F24" s="86">
        <v>59.070901616321798</v>
      </c>
      <c r="G24" s="86" t="s">
        <v>145</v>
      </c>
      <c r="H24" s="95"/>
    </row>
    <row r="25" spans="1:8" ht="13.5" thickBot="1">
      <c r="A25" s="88" t="s">
        <v>162</v>
      </c>
      <c r="B25" s="89">
        <v>18784.741281659655</v>
      </c>
      <c r="C25" s="89">
        <v>19907.393460392876</v>
      </c>
      <c r="D25" s="89">
        <v>18557.824971726168</v>
      </c>
      <c r="E25" s="89">
        <v>17202.6686825836</v>
      </c>
      <c r="F25" s="89">
        <v>18089.879568835935</v>
      </c>
      <c r="G25" s="89" t="s">
        <v>146</v>
      </c>
      <c r="H25" s="96"/>
    </row>
    <row r="27" spans="1:8">
      <c r="A27" s="153" t="s">
        <v>169</v>
      </c>
      <c r="E27" s="104"/>
      <c r="F27" s="104"/>
      <c r="G27" s="104"/>
    </row>
    <row r="28" spans="1:8">
      <c r="A28" s="112"/>
    </row>
    <row r="29" spans="1:8">
      <c r="A29" s="151"/>
    </row>
  </sheetData>
  <mergeCells count="1">
    <mergeCell ref="B6:F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69"/>
  <sheetViews>
    <sheetView workbookViewId="0"/>
  </sheetViews>
  <sheetFormatPr defaultColWidth="9.140625" defaultRowHeight="12.75"/>
  <cols>
    <col min="1" max="1" width="37.42578125" style="45" bestFit="1" customWidth="1"/>
    <col min="2" max="6" width="12.42578125" style="45" customWidth="1"/>
    <col min="7" max="7" width="61.85546875" style="45" customWidth="1"/>
    <col min="8" max="8" width="5.42578125" style="45" customWidth="1"/>
    <col min="9" max="13" width="12.42578125" style="45" customWidth="1"/>
    <col min="14" max="18" width="9.140625" style="45"/>
    <col min="19" max="19" width="38.42578125" style="45" bestFit="1" customWidth="1"/>
    <col min="20" max="20" width="6.42578125" style="45" customWidth="1"/>
    <col min="21" max="16384" width="9.140625" style="45"/>
  </cols>
  <sheetData>
    <row r="1" spans="1:22">
      <c r="A1" s="46" t="s">
        <v>108</v>
      </c>
    </row>
    <row r="2" spans="1:22">
      <c r="A2" s="48" t="s">
        <v>109</v>
      </c>
    </row>
    <row r="3" spans="1:22">
      <c r="A3" s="46" t="s">
        <v>174</v>
      </c>
    </row>
    <row r="4" spans="1:22" s="162" customFormat="1">
      <c r="A4" s="155"/>
    </row>
    <row r="5" spans="1:22" ht="13.5" thickBot="1">
      <c r="G5" s="36" t="s">
        <v>29</v>
      </c>
    </row>
    <row r="6" spans="1:22" s="162" customFormat="1">
      <c r="A6" s="186"/>
      <c r="B6" s="224" t="s">
        <v>4</v>
      </c>
      <c r="C6" s="224"/>
      <c r="D6" s="224"/>
      <c r="E6" s="224"/>
      <c r="F6" s="224"/>
      <c r="G6" s="195"/>
    </row>
    <row r="7" spans="1:22" s="163" customFormat="1">
      <c r="A7" s="196" t="s">
        <v>3</v>
      </c>
      <c r="B7" s="198">
        <v>2020</v>
      </c>
      <c r="C7" s="198">
        <v>2021</v>
      </c>
      <c r="D7" s="198">
        <v>2022</v>
      </c>
      <c r="E7" s="194">
        <v>2023</v>
      </c>
      <c r="F7" s="194" t="s">
        <v>168</v>
      </c>
      <c r="G7" s="197" t="s">
        <v>5</v>
      </c>
    </row>
    <row r="8" spans="1:22" s="158" customFormat="1">
      <c r="A8" s="82" t="s">
        <v>150</v>
      </c>
      <c r="B8" s="113">
        <v>100</v>
      </c>
      <c r="C8" s="113">
        <v>100</v>
      </c>
      <c r="D8" s="113">
        <v>100</v>
      </c>
      <c r="E8" s="113">
        <v>100</v>
      </c>
      <c r="F8" s="113">
        <v>100</v>
      </c>
      <c r="G8" s="91" t="s">
        <v>131</v>
      </c>
      <c r="Q8" s="37"/>
      <c r="R8" s="37"/>
      <c r="S8" s="37"/>
      <c r="T8" s="37"/>
      <c r="U8" s="37"/>
      <c r="V8" s="37"/>
    </row>
    <row r="9" spans="1:22" s="158" customFormat="1">
      <c r="A9" s="82" t="s">
        <v>151</v>
      </c>
      <c r="B9" s="113">
        <v>100</v>
      </c>
      <c r="C9" s="113">
        <v>100</v>
      </c>
      <c r="D9" s="113">
        <v>100</v>
      </c>
      <c r="E9" s="113">
        <v>100</v>
      </c>
      <c r="F9" s="113">
        <v>100</v>
      </c>
      <c r="G9" s="91" t="s">
        <v>132</v>
      </c>
    </row>
    <row r="10" spans="1:22" s="158" customFormat="1">
      <c r="A10" s="82" t="s">
        <v>147</v>
      </c>
      <c r="B10" s="113">
        <v>31.505753248029244</v>
      </c>
      <c r="C10" s="113">
        <v>31.52642643260986</v>
      </c>
      <c r="D10" s="113">
        <v>30.397611561497328</v>
      </c>
      <c r="E10" s="113">
        <v>30.821959524126896</v>
      </c>
      <c r="F10" s="113">
        <v>31.538825318214737</v>
      </c>
      <c r="G10" s="91" t="s">
        <v>133</v>
      </c>
    </row>
    <row r="11" spans="1:22" s="158" customFormat="1">
      <c r="A11" s="82" t="s">
        <v>148</v>
      </c>
      <c r="B11" s="113">
        <v>39.673022866816453</v>
      </c>
      <c r="C11" s="113">
        <v>39.585987280612208</v>
      </c>
      <c r="D11" s="113">
        <v>42.889933050043851</v>
      </c>
      <c r="E11" s="113">
        <v>42.640938916747054</v>
      </c>
      <c r="F11" s="113">
        <v>41.439198447982477</v>
      </c>
      <c r="G11" s="91" t="s">
        <v>134</v>
      </c>
    </row>
    <row r="12" spans="1:22">
      <c r="A12" s="85" t="s">
        <v>165</v>
      </c>
      <c r="B12" s="79">
        <v>10.886775995882815</v>
      </c>
      <c r="C12" s="79">
        <v>11.107593358614476</v>
      </c>
      <c r="D12" s="79">
        <v>10.055269165642516</v>
      </c>
      <c r="E12" s="79">
        <v>10.318580951878507</v>
      </c>
      <c r="F12" s="79">
        <v>10.798158400293152</v>
      </c>
      <c r="G12" s="92" t="s">
        <v>135</v>
      </c>
    </row>
    <row r="13" spans="1:22">
      <c r="A13" s="85" t="s">
        <v>152</v>
      </c>
      <c r="B13" s="79">
        <v>22.995820416934276</v>
      </c>
      <c r="C13" s="79">
        <v>24.404683048513224</v>
      </c>
      <c r="D13" s="79">
        <v>30.121867072129504</v>
      </c>
      <c r="E13" s="79">
        <v>29.985887950126354</v>
      </c>
      <c r="F13" s="79">
        <v>28.243069994318919</v>
      </c>
      <c r="G13" s="92" t="s">
        <v>136</v>
      </c>
    </row>
    <row r="14" spans="1:22">
      <c r="A14" s="85" t="s">
        <v>153</v>
      </c>
      <c r="B14" s="79">
        <v>5.7904264539993671</v>
      </c>
      <c r="C14" s="79">
        <v>4.073710873484508</v>
      </c>
      <c r="D14" s="79">
        <v>2.7127968122718271</v>
      </c>
      <c r="E14" s="79">
        <v>2.3364700147421926</v>
      </c>
      <c r="F14" s="79">
        <v>2.3979700533704036</v>
      </c>
      <c r="G14" s="92" t="s">
        <v>137</v>
      </c>
    </row>
    <row r="15" spans="1:22" s="158" customFormat="1">
      <c r="A15" s="82" t="s">
        <v>149</v>
      </c>
      <c r="B15" s="113">
        <v>25.661469907431773</v>
      </c>
      <c r="C15" s="113">
        <v>24.600978985846915</v>
      </c>
      <c r="D15" s="113">
        <v>23.638635088035027</v>
      </c>
      <c r="E15" s="113">
        <v>24.194447276770692</v>
      </c>
      <c r="F15" s="113">
        <v>23.394847649397761</v>
      </c>
      <c r="G15" s="91" t="s">
        <v>138</v>
      </c>
    </row>
    <row r="16" spans="1:22">
      <c r="A16" s="85" t="s">
        <v>154</v>
      </c>
      <c r="B16" s="79">
        <v>8.4620820466751177</v>
      </c>
      <c r="C16" s="79">
        <v>7.5179621958887974</v>
      </c>
      <c r="D16" s="79">
        <v>7.2175535361045817</v>
      </c>
      <c r="E16" s="79">
        <v>7.2998962534506706</v>
      </c>
      <c r="F16" s="79">
        <v>6.9139071301299193</v>
      </c>
      <c r="G16" s="92" t="s">
        <v>139</v>
      </c>
    </row>
    <row r="17" spans="1:7">
      <c r="A17" s="85" t="s">
        <v>155</v>
      </c>
      <c r="B17" s="79">
        <v>0.13712774320821614</v>
      </c>
      <c r="C17" s="79">
        <v>5.5032633369584819E-2</v>
      </c>
      <c r="D17" s="79">
        <v>0.26767085033631677</v>
      </c>
      <c r="E17" s="79">
        <v>0.18697259004280964</v>
      </c>
      <c r="F17" s="79">
        <v>0.2092357338068698</v>
      </c>
      <c r="G17" s="92" t="s">
        <v>140</v>
      </c>
    </row>
    <row r="18" spans="1:7">
      <c r="A18" s="85" t="s">
        <v>156</v>
      </c>
      <c r="B18" s="79">
        <v>17.062286430912209</v>
      </c>
      <c r="C18" s="79">
        <v>17.027984223533217</v>
      </c>
      <c r="D18" s="79">
        <v>16.15341022694253</v>
      </c>
      <c r="E18" s="79">
        <v>16.707578433277209</v>
      </c>
      <c r="F18" s="79">
        <v>16.271704785460965</v>
      </c>
      <c r="G18" s="92" t="s">
        <v>141</v>
      </c>
    </row>
    <row r="19" spans="1:7" s="158" customFormat="1">
      <c r="A19" s="82" t="s">
        <v>157</v>
      </c>
      <c r="B19" s="113">
        <v>-1.3525171530032836</v>
      </c>
      <c r="C19" s="113">
        <v>0.20670951388389991</v>
      </c>
      <c r="D19" s="113">
        <v>-0.61881214371557147</v>
      </c>
      <c r="E19" s="113">
        <v>-0.88143190647669867</v>
      </c>
      <c r="F19" s="113">
        <v>0.45342527904005842</v>
      </c>
      <c r="G19" s="91" t="s">
        <v>142</v>
      </c>
    </row>
    <row r="20" spans="1:7">
      <c r="A20" s="85" t="s">
        <v>158</v>
      </c>
      <c r="B20" s="79">
        <v>-2.466049853707728</v>
      </c>
      <c r="C20" s="79">
        <v>-0.74869829621424644</v>
      </c>
      <c r="D20" s="79">
        <v>-1.4211379755032618</v>
      </c>
      <c r="E20" s="79">
        <v>-1.548309225309098</v>
      </c>
      <c r="F20" s="79">
        <v>-0.22631046514052172</v>
      </c>
      <c r="G20" s="92" t="s">
        <v>143</v>
      </c>
    </row>
    <row r="21" spans="1:7">
      <c r="A21" s="85" t="s">
        <v>166</v>
      </c>
      <c r="B21" s="79">
        <v>1.1121175428682073</v>
      </c>
      <c r="C21" s="79">
        <v>0.93651075684368268</v>
      </c>
      <c r="D21" s="79">
        <v>0.77951511755586778</v>
      </c>
      <c r="E21" s="79">
        <v>0.61337484668168529</v>
      </c>
      <c r="F21" s="79">
        <v>0.62967224255564636</v>
      </c>
      <c r="G21" s="92" t="s">
        <v>144</v>
      </c>
    </row>
    <row r="22" spans="1:7">
      <c r="A22" s="85" t="s">
        <v>159</v>
      </c>
      <c r="B22" s="79">
        <v>1.4151578362371299E-3</v>
      </c>
      <c r="C22" s="79">
        <v>1.8897053254463555E-2</v>
      </c>
      <c r="D22" s="79">
        <v>2.2810714231822408E-2</v>
      </c>
      <c r="E22" s="79">
        <v>5.3465666647154277E-2</v>
      </c>
      <c r="F22" s="79">
        <v>5.0063501624933775E-2</v>
      </c>
      <c r="G22" s="92" t="s">
        <v>163</v>
      </c>
    </row>
    <row r="23" spans="1:7" s="158" customFormat="1">
      <c r="A23" s="82" t="s">
        <v>160</v>
      </c>
      <c r="B23" s="113">
        <v>4.5122711307258241</v>
      </c>
      <c r="C23" s="113">
        <v>4.0798977870471074</v>
      </c>
      <c r="D23" s="113">
        <v>3.6926324441393628</v>
      </c>
      <c r="E23" s="113">
        <v>3.2240861888320627</v>
      </c>
      <c r="F23" s="113">
        <v>3.173703305364949</v>
      </c>
      <c r="G23" s="91" t="s">
        <v>164</v>
      </c>
    </row>
    <row r="24" spans="1:7">
      <c r="A24" s="85" t="s">
        <v>161</v>
      </c>
      <c r="B24" s="79">
        <v>1.1686079595641607E-2</v>
      </c>
      <c r="C24" s="79">
        <v>1.4506659731394349E-2</v>
      </c>
      <c r="D24" s="79">
        <v>1.2869085255352707E-2</v>
      </c>
      <c r="E24" s="79">
        <v>2.2874652507670859E-2</v>
      </c>
      <c r="F24" s="79">
        <v>9.7881030631268677E-3</v>
      </c>
      <c r="G24" s="92" t="s">
        <v>145</v>
      </c>
    </row>
    <row r="25" spans="1:7" ht="13.5" thickBot="1">
      <c r="A25" s="88" t="s">
        <v>162</v>
      </c>
      <c r="B25" s="94">
        <v>4.5005850511301828</v>
      </c>
      <c r="C25" s="94">
        <v>4.0653911273157126</v>
      </c>
      <c r="D25" s="94">
        <v>3.6797633588840104</v>
      </c>
      <c r="E25" s="94">
        <v>3.2012115363243923</v>
      </c>
      <c r="F25" s="94">
        <v>3.1639152023018218</v>
      </c>
      <c r="G25" s="93" t="s">
        <v>146</v>
      </c>
    </row>
    <row r="27" spans="1:7" customFormat="1">
      <c r="A27" s="153" t="s">
        <v>169</v>
      </c>
    </row>
    <row r="28" spans="1:7" customFormat="1">
      <c r="A28" s="112"/>
    </row>
    <row r="29" spans="1:7" customFormat="1"/>
    <row r="30" spans="1:7" customFormat="1"/>
    <row r="31" spans="1:7" customFormat="1"/>
    <row r="32" spans="1:7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</sheetData>
  <mergeCells count="1">
    <mergeCell ref="B6:F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42"/>
  <sheetViews>
    <sheetView workbookViewId="0"/>
  </sheetViews>
  <sheetFormatPr defaultColWidth="9.140625" defaultRowHeight="12.75"/>
  <cols>
    <col min="1" max="1" width="65.5703125" style="45" customWidth="1"/>
    <col min="2" max="6" width="11.140625" style="45" customWidth="1"/>
    <col min="7" max="7" width="62.5703125" style="45" customWidth="1"/>
    <col min="8" max="8" width="6.140625" style="45" customWidth="1"/>
    <col min="9" max="13" width="12.42578125" style="45" customWidth="1"/>
    <col min="14" max="18" width="9.140625" style="45"/>
    <col min="19" max="19" width="29.85546875" style="45" bestFit="1" customWidth="1"/>
    <col min="20" max="20" width="6.42578125" style="45" customWidth="1"/>
    <col min="21" max="16384" width="9.140625" style="45"/>
  </cols>
  <sheetData>
    <row r="1" spans="1:20">
      <c r="A1" s="46" t="s">
        <v>106</v>
      </c>
    </row>
    <row r="2" spans="1:20">
      <c r="A2" s="46" t="s">
        <v>107</v>
      </c>
    </row>
    <row r="3" spans="1:20">
      <c r="A3" s="46" t="s">
        <v>174</v>
      </c>
    </row>
    <row r="4" spans="1:20" s="162" customFormat="1">
      <c r="A4" s="155"/>
    </row>
    <row r="5" spans="1:20" ht="13.5" thickBot="1">
      <c r="G5" s="36" t="s">
        <v>29</v>
      </c>
      <c r="S5" s="34" t="s">
        <v>22</v>
      </c>
    </row>
    <row r="6" spans="1:20" s="162" customFormat="1">
      <c r="A6" s="186"/>
      <c r="B6" s="224" t="s">
        <v>4</v>
      </c>
      <c r="C6" s="224"/>
      <c r="D6" s="224"/>
      <c r="E6" s="224"/>
      <c r="F6" s="224"/>
      <c r="G6" s="195"/>
      <c r="S6" s="34"/>
    </row>
    <row r="7" spans="1:20" s="163" customFormat="1">
      <c r="A7" s="196" t="s">
        <v>3</v>
      </c>
      <c r="B7" s="198">
        <v>2020</v>
      </c>
      <c r="C7" s="198">
        <v>2021</v>
      </c>
      <c r="D7" s="198">
        <v>2022</v>
      </c>
      <c r="E7" s="194">
        <v>2023</v>
      </c>
      <c r="F7" s="194" t="s">
        <v>168</v>
      </c>
      <c r="G7" s="197" t="s">
        <v>5</v>
      </c>
    </row>
    <row r="8" spans="1:20">
      <c r="A8" s="82" t="s">
        <v>150</v>
      </c>
      <c r="B8" s="159">
        <v>-0.94388131441543521</v>
      </c>
      <c r="C8" s="159">
        <v>21.748081029924052</v>
      </c>
      <c r="D8" s="159">
        <v>8.7312836609144853</v>
      </c>
      <c r="E8" s="159">
        <v>3.9517315477221473</v>
      </c>
      <c r="F8" s="159">
        <v>6.7956992854972214</v>
      </c>
      <c r="G8" s="91" t="s">
        <v>131</v>
      </c>
      <c r="S8" s="47"/>
      <c r="T8" s="47"/>
    </row>
    <row r="9" spans="1:20">
      <c r="A9" s="82" t="s">
        <v>151</v>
      </c>
      <c r="B9" s="159">
        <v>-0.94388131441543521</v>
      </c>
      <c r="C9" s="159">
        <v>21.748081029924052</v>
      </c>
      <c r="D9" s="159">
        <v>8.7312836609144853</v>
      </c>
      <c r="E9" s="159">
        <v>3.9517315477221473</v>
      </c>
      <c r="F9" s="159">
        <v>6.7956992854972214</v>
      </c>
      <c r="G9" s="91" t="s">
        <v>132</v>
      </c>
      <c r="S9" s="47"/>
      <c r="T9" s="47"/>
    </row>
    <row r="10" spans="1:20">
      <c r="A10" s="82" t="s">
        <v>147</v>
      </c>
      <c r="B10" s="159">
        <v>7.5052289466301971</v>
      </c>
      <c r="C10" s="159">
        <v>21.827968678749741</v>
      </c>
      <c r="D10" s="159">
        <v>4.8381215160086697</v>
      </c>
      <c r="E10" s="159">
        <v>5.4028885047366515</v>
      </c>
      <c r="F10" s="159">
        <v>9.279583663890989</v>
      </c>
      <c r="G10" s="91" t="s">
        <v>133</v>
      </c>
      <c r="S10" s="47"/>
      <c r="T10" s="47"/>
    </row>
    <row r="11" spans="1:20">
      <c r="A11" s="82" t="s">
        <v>148</v>
      </c>
      <c r="B11" s="159">
        <v>-1.0053083193834311</v>
      </c>
      <c r="C11" s="159">
        <v>21.480987301340448</v>
      </c>
      <c r="D11" s="159">
        <v>17.806269264021935</v>
      </c>
      <c r="E11" s="159">
        <v>3.3482479453759879</v>
      </c>
      <c r="F11" s="159">
        <v>3.7858989156702449</v>
      </c>
      <c r="G11" s="91" t="s">
        <v>134</v>
      </c>
      <c r="S11" s="47"/>
      <c r="T11" s="47"/>
    </row>
    <row r="12" spans="1:20">
      <c r="A12" s="85" t="s">
        <v>165</v>
      </c>
      <c r="B12" s="160">
        <v>-5.4375041177374186</v>
      </c>
      <c r="C12" s="160">
        <v>24.217507256828654</v>
      </c>
      <c r="D12" s="160">
        <v>-1.569828077258606</v>
      </c>
      <c r="E12" s="160">
        <v>6.6738581924946914</v>
      </c>
      <c r="F12" s="160">
        <v>11.759250882742009</v>
      </c>
      <c r="G12" s="92" t="s">
        <v>135</v>
      </c>
      <c r="S12" s="47"/>
      <c r="T12" s="47"/>
    </row>
    <row r="13" spans="1:20">
      <c r="A13" s="85" t="s">
        <v>152</v>
      </c>
      <c r="B13" s="160">
        <v>-3.5436897873680806</v>
      </c>
      <c r="C13" s="160">
        <v>29.207102657314778</v>
      </c>
      <c r="D13" s="160">
        <v>34.203311163904004</v>
      </c>
      <c r="E13" s="160">
        <v>3.4824623237156089</v>
      </c>
      <c r="F13" s="160">
        <v>0.58859737718132976</v>
      </c>
      <c r="G13" s="92" t="s">
        <v>136</v>
      </c>
      <c r="S13" s="47"/>
      <c r="T13" s="47"/>
    </row>
    <row r="14" spans="1:20">
      <c r="A14" s="85" t="s">
        <v>153</v>
      </c>
      <c r="B14" s="160">
        <v>22.61447138737158</v>
      </c>
      <c r="C14" s="160">
        <v>-14.347158113904129</v>
      </c>
      <c r="D14" s="160">
        <v>-27.592829027345957</v>
      </c>
      <c r="E14" s="160">
        <v>-10.468744786535154</v>
      </c>
      <c r="F14" s="160">
        <v>9.6067516807532201</v>
      </c>
      <c r="G14" s="92" t="s">
        <v>137</v>
      </c>
      <c r="S14" s="47"/>
      <c r="T14" s="47"/>
    </row>
    <row r="15" spans="1:20">
      <c r="A15" s="82" t="s">
        <v>149</v>
      </c>
      <c r="B15" s="159">
        <v>-6.8895876603220785</v>
      </c>
      <c r="C15" s="159">
        <v>16.716696034506469</v>
      </c>
      <c r="D15" s="159">
        <v>4.4779209230928529</v>
      </c>
      <c r="E15" s="159">
        <v>6.3959352514988836</v>
      </c>
      <c r="F15" s="159">
        <v>3.2662199641942919</v>
      </c>
      <c r="G15" s="91" t="s">
        <v>138</v>
      </c>
      <c r="S15" s="47"/>
      <c r="T15" s="47"/>
    </row>
    <row r="16" spans="1:20">
      <c r="A16" s="85" t="s">
        <v>154</v>
      </c>
      <c r="B16" s="160">
        <v>-11.445740559071638</v>
      </c>
      <c r="C16" s="160">
        <v>8.164570557976262</v>
      </c>
      <c r="D16" s="160">
        <v>4.3865133162252192</v>
      </c>
      <c r="E16" s="160">
        <v>5.1376829931326142</v>
      </c>
      <c r="F16" s="160">
        <v>1.148772684019832</v>
      </c>
      <c r="G16" s="92" t="s">
        <v>139</v>
      </c>
      <c r="S16" s="47"/>
      <c r="T16" s="47"/>
    </row>
    <row r="17" spans="1:21">
      <c r="A17" s="85" t="s">
        <v>155</v>
      </c>
      <c r="B17" s="160">
        <v>10.084014851317363</v>
      </c>
      <c r="C17" s="160">
        <v>-51.13959181405918</v>
      </c>
      <c r="D17" s="160">
        <v>428.85339795063157</v>
      </c>
      <c r="E17" s="160">
        <v>-27.387967488832587</v>
      </c>
      <c r="F17" s="160">
        <v>19.512044531781598</v>
      </c>
      <c r="G17" s="92" t="s">
        <v>140</v>
      </c>
      <c r="S17" s="47"/>
      <c r="T17" s="47"/>
    </row>
    <row r="18" spans="1:21">
      <c r="A18" s="85" t="s">
        <v>156</v>
      </c>
      <c r="B18" s="160">
        <v>-4.5726644745343776</v>
      </c>
      <c r="C18" s="160">
        <v>21.503317355348941</v>
      </c>
      <c r="D18" s="160">
        <v>3.1467381235549254</v>
      </c>
      <c r="E18" s="160">
        <v>7.5179595954134157</v>
      </c>
      <c r="F18" s="160">
        <v>4.0095725463916949</v>
      </c>
      <c r="G18" s="92" t="s">
        <v>141</v>
      </c>
      <c r="S18" s="47"/>
      <c r="T18" s="47"/>
    </row>
    <row r="19" spans="1:21">
      <c r="A19" s="82" t="s">
        <v>157</v>
      </c>
      <c r="B19" s="159">
        <v>230.29613630410972</v>
      </c>
      <c r="C19" s="159">
        <v>-118.60714785768943</v>
      </c>
      <c r="D19" s="159">
        <v>-425.50141242626665</v>
      </c>
      <c r="E19" s="159">
        <v>48.068155821094422</v>
      </c>
      <c r="F19" s="159">
        <v>154.937731880352</v>
      </c>
      <c r="G19" s="91" t="s">
        <v>142</v>
      </c>
      <c r="S19" s="47"/>
      <c r="T19" s="47"/>
    </row>
    <row r="20" spans="1:21">
      <c r="A20" s="85" t="s">
        <v>158</v>
      </c>
      <c r="B20" s="160">
        <v>47.700614182082916</v>
      </c>
      <c r="C20" s="160">
        <v>-63.037008072886515</v>
      </c>
      <c r="D20" s="160">
        <v>106.38774940062783</v>
      </c>
      <c r="E20" s="160">
        <v>13.253904769659442</v>
      </c>
      <c r="F20" s="160">
        <v>84.390079200436702</v>
      </c>
      <c r="G20" s="92" t="s">
        <v>143</v>
      </c>
      <c r="S20" s="47"/>
      <c r="T20" s="47"/>
    </row>
    <row r="21" spans="1:21">
      <c r="A21" s="85" t="s">
        <v>166</v>
      </c>
      <c r="B21" s="160">
        <v>-11.453491478335195</v>
      </c>
      <c r="C21" s="160">
        <v>2.5236839763726806</v>
      </c>
      <c r="D21" s="160">
        <v>-9.4963098442173361</v>
      </c>
      <c r="E21" s="160">
        <v>-18.20379622617132</v>
      </c>
      <c r="F21" s="160">
        <v>9.6332655768249111</v>
      </c>
      <c r="G21" s="92" t="s">
        <v>144</v>
      </c>
      <c r="S21"/>
      <c r="T21"/>
      <c r="U21"/>
    </row>
    <row r="22" spans="1:21">
      <c r="A22" s="85" t="s">
        <v>159</v>
      </c>
      <c r="B22" s="160">
        <v>-66.072967538063779</v>
      </c>
      <c r="C22" s="160">
        <v>1525.7408975444537</v>
      </c>
      <c r="D22" s="160">
        <v>31.25</v>
      </c>
      <c r="E22" s="160">
        <v>143.65079365079362</v>
      </c>
      <c r="F22" s="160">
        <v>0</v>
      </c>
      <c r="G22" s="92" t="s">
        <v>163</v>
      </c>
      <c r="S22"/>
      <c r="T22"/>
      <c r="U22"/>
    </row>
    <row r="23" spans="1:21">
      <c r="A23" s="82" t="s">
        <v>160</v>
      </c>
      <c r="B23" s="159">
        <v>2.088916288531891</v>
      </c>
      <c r="C23" s="159">
        <v>10.081976898254069</v>
      </c>
      <c r="D23" s="159">
        <v>-1.5895282931073922</v>
      </c>
      <c r="E23" s="159">
        <v>-9.2383693589351878</v>
      </c>
      <c r="F23" s="159">
        <v>5.1267999581379371</v>
      </c>
      <c r="G23" s="91" t="s">
        <v>164</v>
      </c>
      <c r="S23"/>
      <c r="T23"/>
      <c r="U23"/>
    </row>
    <row r="24" spans="1:21">
      <c r="A24" s="85" t="s">
        <v>161</v>
      </c>
      <c r="B24" s="160">
        <v>1.2235608280516601</v>
      </c>
      <c r="C24" s="160">
        <v>51.133489207966221</v>
      </c>
      <c r="D24" s="160">
        <v>-3.5427737835447033</v>
      </c>
      <c r="E24" s="160">
        <v>84.773019180659702</v>
      </c>
      <c r="F24" s="160">
        <v>-54.301937004087485</v>
      </c>
      <c r="G24" s="92" t="s">
        <v>145</v>
      </c>
    </row>
    <row r="25" spans="1:21" ht="13.5" thickBot="1">
      <c r="A25" s="88" t="s">
        <v>162</v>
      </c>
      <c r="B25" s="161">
        <v>2.091182503108044</v>
      </c>
      <c r="C25" s="161">
        <v>9.9753838142610647</v>
      </c>
      <c r="D25" s="161">
        <v>-1.5825584673724649</v>
      </c>
      <c r="E25" s="161">
        <v>-9.5671515267257377</v>
      </c>
      <c r="F25" s="161">
        <v>5.5514553398755311</v>
      </c>
      <c r="G25" s="93" t="s">
        <v>146</v>
      </c>
    </row>
    <row r="26" spans="1:21" customFormat="1"/>
    <row r="27" spans="1:21" customFormat="1">
      <c r="A27" s="153" t="s">
        <v>169</v>
      </c>
    </row>
    <row r="28" spans="1:21" customFormat="1">
      <c r="A28" s="45"/>
    </row>
    <row r="29" spans="1:21" customFormat="1">
      <c r="A29" s="82"/>
    </row>
    <row r="30" spans="1:21" customFormat="1"/>
    <row r="31" spans="1:21" customFormat="1"/>
    <row r="32" spans="1:21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</sheetData>
  <mergeCells count="1">
    <mergeCell ref="B6:F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78"/>
  <sheetViews>
    <sheetView workbookViewId="0">
      <selection activeCell="D31" sqref="D31"/>
    </sheetView>
  </sheetViews>
  <sheetFormatPr defaultColWidth="9.140625" defaultRowHeight="12.75"/>
  <cols>
    <col min="1" max="1" width="32.28515625" style="45" bestFit="1" customWidth="1"/>
    <col min="2" max="6" width="12.42578125" style="45" customWidth="1"/>
    <col min="7" max="7" width="58" style="45" bestFit="1" customWidth="1"/>
    <col min="8" max="8" width="6.28515625" style="45" customWidth="1"/>
    <col min="9" max="13" width="12.42578125" style="45" customWidth="1"/>
    <col min="14" max="16" width="9.140625" style="45"/>
    <col min="17" max="18" width="9.42578125" style="45" customWidth="1"/>
    <col min="19" max="19" width="31.140625" style="45" customWidth="1"/>
    <col min="20" max="20" width="6.42578125" style="45" customWidth="1"/>
    <col min="21" max="16384" width="9.140625" style="45"/>
  </cols>
  <sheetData>
    <row r="1" spans="1:21">
      <c r="A1" s="46" t="s">
        <v>126</v>
      </c>
    </row>
    <row r="2" spans="1:21">
      <c r="A2" s="48" t="s">
        <v>129</v>
      </c>
    </row>
    <row r="3" spans="1:21">
      <c r="A3" s="46" t="s">
        <v>178</v>
      </c>
    </row>
    <row r="4" spans="1:21" s="162" customFormat="1">
      <c r="A4" s="155"/>
    </row>
    <row r="5" spans="1:21" ht="13.5" thickBot="1">
      <c r="G5" s="36" t="s">
        <v>29</v>
      </c>
    </row>
    <row r="6" spans="1:21" s="162" customFormat="1">
      <c r="A6" s="186"/>
      <c r="B6" s="224" t="s">
        <v>4</v>
      </c>
      <c r="C6" s="224"/>
      <c r="D6" s="224"/>
      <c r="E6" s="224"/>
      <c r="F6" s="224"/>
      <c r="G6" s="195"/>
    </row>
    <row r="7" spans="1:21">
      <c r="A7" s="196" t="s">
        <v>3</v>
      </c>
      <c r="B7" s="199">
        <v>2020</v>
      </c>
      <c r="C7" s="199">
        <v>2021</v>
      </c>
      <c r="D7" s="199">
        <v>2022</v>
      </c>
      <c r="E7" s="194">
        <v>2023</v>
      </c>
      <c r="F7" s="194" t="s">
        <v>168</v>
      </c>
      <c r="G7" s="192" t="s">
        <v>167</v>
      </c>
      <c r="H7" s="181"/>
      <c r="P7"/>
      <c r="Q7"/>
      <c r="R7"/>
      <c r="S7"/>
      <c r="T7"/>
      <c r="U7"/>
    </row>
    <row r="8" spans="1:21">
      <c r="A8" s="82" t="s">
        <v>150</v>
      </c>
      <c r="B8" s="164">
        <v>-0.88130679996254457</v>
      </c>
      <c r="C8" s="164">
        <v>19.557733731357317</v>
      </c>
      <c r="D8" s="164">
        <v>1.6079893303677153</v>
      </c>
      <c r="E8" s="164">
        <v>1.7200352188631314</v>
      </c>
      <c r="F8" s="164">
        <v>5.8149808556593712</v>
      </c>
      <c r="G8" s="84" t="s">
        <v>131</v>
      </c>
      <c r="H8" s="181"/>
      <c r="P8"/>
      <c r="Q8"/>
      <c r="R8"/>
      <c r="S8"/>
      <c r="T8"/>
      <c r="U8"/>
    </row>
    <row r="9" spans="1:21">
      <c r="A9" s="82" t="s">
        <v>151</v>
      </c>
      <c r="B9" s="164">
        <v>-0.88130679996254457</v>
      </c>
      <c r="C9" s="164">
        <v>19.557733731357317</v>
      </c>
      <c r="D9" s="164">
        <v>1.6079893303677153</v>
      </c>
      <c r="E9" s="164">
        <v>1.7200352188631314</v>
      </c>
      <c r="F9" s="164">
        <v>5.8149808556593712</v>
      </c>
      <c r="G9" s="84" t="s">
        <v>132</v>
      </c>
      <c r="H9" s="181"/>
      <c r="P9"/>
      <c r="Q9"/>
      <c r="R9"/>
      <c r="S9"/>
      <c r="T9"/>
      <c r="U9"/>
    </row>
    <row r="10" spans="1:21">
      <c r="A10" s="82" t="s">
        <v>147</v>
      </c>
      <c r="B10" s="164">
        <v>7.2837969611582452</v>
      </c>
      <c r="C10" s="164">
        <v>19.61067501220019</v>
      </c>
      <c r="D10" s="164">
        <v>-1.4402070538663736</v>
      </c>
      <c r="E10" s="164">
        <v>1.4015228314427048</v>
      </c>
      <c r="F10" s="164">
        <v>8.2831822458665982</v>
      </c>
      <c r="G10" s="84" t="s">
        <v>133</v>
      </c>
      <c r="H10" s="181"/>
      <c r="P10"/>
      <c r="Q10"/>
      <c r="R10"/>
      <c r="S10"/>
      <c r="T10"/>
      <c r="U10"/>
    </row>
    <row r="11" spans="1:21">
      <c r="A11" s="82" t="s">
        <v>148</v>
      </c>
      <c r="B11" s="164">
        <v>-1.2092108769129766</v>
      </c>
      <c r="C11" s="164">
        <v>19.270008766027843</v>
      </c>
      <c r="D11" s="164">
        <v>10.751331085663224</v>
      </c>
      <c r="E11" s="164">
        <v>-0.57511826963167323</v>
      </c>
      <c r="F11" s="164">
        <v>2.8395884212180107</v>
      </c>
      <c r="G11" s="84" t="s">
        <v>134</v>
      </c>
      <c r="H11" s="181"/>
    </row>
    <row r="12" spans="1:21">
      <c r="A12" s="85" t="s">
        <v>165</v>
      </c>
      <c r="B12" s="165">
        <v>-5.6322775387101416</v>
      </c>
      <c r="C12" s="165">
        <v>21.956723504934899</v>
      </c>
      <c r="D12" s="165">
        <v>-7.464410616358137</v>
      </c>
      <c r="E12" s="165">
        <v>2.624243229712178</v>
      </c>
      <c r="F12" s="165">
        <v>10.74024008197425</v>
      </c>
      <c r="G12" s="87" t="s">
        <v>135</v>
      </c>
      <c r="H12" s="181"/>
    </row>
    <row r="13" spans="1:21">
      <c r="A13" s="85" t="s">
        <v>152</v>
      </c>
      <c r="B13" s="165">
        <v>-3.7423639587637894</v>
      </c>
      <c r="C13" s="165">
        <v>26.855507260113882</v>
      </c>
      <c r="D13" s="165">
        <v>26.166420856559938</v>
      </c>
      <c r="E13" s="165">
        <v>-0.44599901547668708</v>
      </c>
      <c r="F13" s="165">
        <v>-0.3285604093268546</v>
      </c>
      <c r="G13" s="87" t="s">
        <v>136</v>
      </c>
      <c r="H13" s="181"/>
    </row>
    <row r="14" spans="1:21">
      <c r="A14" s="85" t="s">
        <v>153</v>
      </c>
      <c r="B14" s="165">
        <v>22.361918408200893</v>
      </c>
      <c r="C14" s="165">
        <v>-15.90605715733156</v>
      </c>
      <c r="D14" s="165">
        <v>-31.928999912590442</v>
      </c>
      <c r="E14" s="165">
        <v>-13.867582298298245</v>
      </c>
      <c r="F14" s="165">
        <v>8.6073671741682318</v>
      </c>
      <c r="G14" s="87" t="s">
        <v>137</v>
      </c>
      <c r="H14" s="181"/>
    </row>
    <row r="15" spans="1:21">
      <c r="A15" s="82" t="s">
        <v>149</v>
      </c>
      <c r="B15" s="164">
        <v>-6.2032044582438317</v>
      </c>
      <c r="C15" s="164">
        <v>15.20121373958456</v>
      </c>
      <c r="D15" s="164">
        <v>-3.6503241442620009</v>
      </c>
      <c r="E15" s="164">
        <v>9.5709662273439449</v>
      </c>
      <c r="F15" s="164">
        <v>3.2415229313688059</v>
      </c>
      <c r="G15" s="84" t="s">
        <v>138</v>
      </c>
      <c r="H15" s="181"/>
    </row>
    <row r="16" spans="1:21">
      <c r="A16" s="85" t="s">
        <v>154</v>
      </c>
      <c r="B16" s="165">
        <v>-10.23818093085093</v>
      </c>
      <c r="C16" s="165">
        <v>8.9186779762279826</v>
      </c>
      <c r="D16" s="165">
        <v>-4.5894946685560427</v>
      </c>
      <c r="E16" s="165">
        <v>9.4578776660219717</v>
      </c>
      <c r="F16" s="165">
        <v>0.72176042656283812</v>
      </c>
      <c r="G16" s="87" t="s">
        <v>139</v>
      </c>
      <c r="H16" s="181"/>
    </row>
    <row r="17" spans="1:8">
      <c r="A17" s="85" t="s">
        <v>155</v>
      </c>
      <c r="B17" s="165">
        <v>7.4482072965624866</v>
      </c>
      <c r="C17" s="165">
        <v>-53.962014134833005</v>
      </c>
      <c r="D17" s="165">
        <v>97.691227292843621</v>
      </c>
      <c r="E17" s="165">
        <v>28.090469017495309</v>
      </c>
      <c r="F17" s="165">
        <v>19.350722662339635</v>
      </c>
      <c r="G17" s="87" t="s">
        <v>140</v>
      </c>
      <c r="H17" s="181"/>
    </row>
    <row r="18" spans="1:8">
      <c r="A18" s="85" t="s">
        <v>156</v>
      </c>
      <c r="B18" s="165">
        <v>-4.1418234703753427</v>
      </c>
      <c r="C18" s="165">
        <v>18.872732170852373</v>
      </c>
      <c r="D18" s="165">
        <v>-3.5631999384711719</v>
      </c>
      <c r="E18" s="165">
        <v>9.3146205859113991</v>
      </c>
      <c r="F18" s="165">
        <v>4.162184542064324</v>
      </c>
      <c r="G18" s="87" t="s">
        <v>141</v>
      </c>
      <c r="H18" s="181"/>
    </row>
    <row r="19" spans="1:8">
      <c r="A19" s="82" t="s">
        <v>157</v>
      </c>
      <c r="B19" s="164">
        <v>225.57037119089654</v>
      </c>
      <c r="C19" s="164">
        <v>-115.16907955068326</v>
      </c>
      <c r="D19" s="164">
        <v>-426.57219635006635</v>
      </c>
      <c r="E19" s="164">
        <v>26.780374683906288</v>
      </c>
      <c r="F19" s="164">
        <v>150.91318329739599</v>
      </c>
      <c r="G19" s="84" t="s">
        <v>142</v>
      </c>
      <c r="H19" s="181"/>
    </row>
    <row r="20" spans="1:8">
      <c r="A20" s="85" t="s">
        <v>158</v>
      </c>
      <c r="B20" s="165">
        <v>46.560099605647963</v>
      </c>
      <c r="C20" s="165">
        <v>-62.670341303955681</v>
      </c>
      <c r="D20" s="165">
        <v>95.843871568699512</v>
      </c>
      <c r="E20" s="165">
        <v>0.85648371330309203</v>
      </c>
      <c r="F20" s="165">
        <v>82.842447675479093</v>
      </c>
      <c r="G20" s="87" t="s">
        <v>143</v>
      </c>
      <c r="H20" s="181"/>
    </row>
    <row r="21" spans="1:8">
      <c r="A21" s="85" t="s">
        <v>166</v>
      </c>
      <c r="B21" s="165">
        <v>-11.428919175580901</v>
      </c>
      <c r="C21" s="165">
        <v>-0.77789053446817036</v>
      </c>
      <c r="D21" s="165">
        <v>-17.915641063368639</v>
      </c>
      <c r="E21" s="165">
        <v>-23.444346206588946</v>
      </c>
      <c r="F21" s="165">
        <v>7.894737675587308</v>
      </c>
      <c r="G21" s="87" t="s">
        <v>144</v>
      </c>
      <c r="H21" s="181"/>
    </row>
    <row r="22" spans="1:8">
      <c r="A22" s="85" t="s">
        <v>159</v>
      </c>
      <c r="B22" s="165">
        <v>-66.06355253879245</v>
      </c>
      <c r="C22" s="165">
        <v>1473.3870949850252</v>
      </c>
      <c r="D22" s="165">
        <v>19.040141809560239</v>
      </c>
      <c r="E22" s="165">
        <v>128.02680013834674</v>
      </c>
      <c r="F22" s="165">
        <v>-1.5857667762521714</v>
      </c>
      <c r="G22" s="87" t="s">
        <v>163</v>
      </c>
      <c r="H22" s="181"/>
    </row>
    <row r="23" spans="1:8">
      <c r="A23" s="82" t="s">
        <v>160</v>
      </c>
      <c r="B23" s="164">
        <v>2.1174155910786254</v>
      </c>
      <c r="C23" s="164">
        <v>6.1102583231872529</v>
      </c>
      <c r="D23" s="164">
        <v>-10.152328340570378</v>
      </c>
      <c r="E23" s="164">
        <v>-15.058416595668149</v>
      </c>
      <c r="F23" s="164">
        <v>-1.9649255384890978</v>
      </c>
      <c r="G23" s="84" t="s">
        <v>164</v>
      </c>
      <c r="H23" s="181"/>
    </row>
    <row r="24" spans="1:8">
      <c r="A24" s="85" t="s">
        <v>161</v>
      </c>
      <c r="B24" s="165">
        <v>1.2516511053992616</v>
      </c>
      <c r="C24" s="165">
        <v>46.266531093015431</v>
      </c>
      <c r="D24" s="165">
        <v>-12.515947524848229</v>
      </c>
      <c r="E24" s="165">
        <v>72.924535497526648</v>
      </c>
      <c r="F24" s="165">
        <v>-55.02660170446746</v>
      </c>
      <c r="G24" s="87" t="s">
        <v>145</v>
      </c>
      <c r="H24" s="181"/>
    </row>
    <row r="25" spans="1:8" ht="13.5" thickBot="1">
      <c r="A25" s="88" t="s">
        <v>162</v>
      </c>
      <c r="B25" s="166">
        <v>2.1196828768202352</v>
      </c>
      <c r="C25" s="166">
        <v>6.0059897904251329</v>
      </c>
      <c r="D25" s="166">
        <v>-10.143894165809058</v>
      </c>
      <c r="E25" s="166">
        <v>-15.366115760281915</v>
      </c>
      <c r="F25" s="166">
        <v>-1.5857667762521857</v>
      </c>
      <c r="G25" s="90" t="s">
        <v>146</v>
      </c>
      <c r="H25" s="181"/>
    </row>
    <row r="27" spans="1:8">
      <c r="A27" s="153" t="s">
        <v>169</v>
      </c>
    </row>
    <row r="28" spans="1:8" customFormat="1">
      <c r="A28" s="82"/>
    </row>
    <row r="29" spans="1:8" customFormat="1"/>
    <row r="30" spans="1:8" customFormat="1"/>
    <row r="31" spans="1:8" customFormat="1"/>
    <row r="32" spans="1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</sheetData>
  <mergeCells count="1"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2924-13C7-4612-8C57-7C347F0A8909}">
  <dimension ref="A1:B23"/>
  <sheetViews>
    <sheetView showGridLines="0" workbookViewId="0">
      <selection activeCell="A23" sqref="A23"/>
    </sheetView>
  </sheetViews>
  <sheetFormatPr defaultRowHeight="12.75"/>
  <cols>
    <col min="1" max="1" width="10.85546875" style="210" bestFit="1" customWidth="1"/>
    <col min="2" max="16384" width="9.140625" style="210"/>
  </cols>
  <sheetData>
    <row r="1" spans="1:2">
      <c r="A1" s="206">
        <v>1</v>
      </c>
    </row>
    <row r="4" spans="1:2" ht="15">
      <c r="A4" s="208" t="str">
        <f>CHOOSE(A1,"PËRMBAJTJA","CONTENT")</f>
        <v>PËRMBAJTJA</v>
      </c>
    </row>
    <row r="8" spans="1:2">
      <c r="A8" s="209"/>
    </row>
    <row r="9" spans="1:2">
      <c r="A9" s="209" t="s">
        <v>179</v>
      </c>
      <c r="B9" s="210" t="str">
        <f>CHOOSE($A$1,[9]Tab_1!$A$1 &amp; " (Çmime Korente)",[9]Tab_1!$A$2 &amp; " (Current Prices)")</f>
        <v>PRODHIMI I BRËNDSHËM BRUTO SIPAS METODËS SË SHPENZIMEVE (Çmime Korente)</v>
      </c>
    </row>
    <row r="10" spans="1:2">
      <c r="A10" s="209" t="s">
        <v>180</v>
      </c>
      <c r="B10" s="210" t="str">
        <f>CHOOSE($A$1,[9]Tab_2!$A$1&amp; " (Çmimet e vitit të mëparshëm)",[9]Tab_2!$A$2 &amp; " (Previous Year Prices)")</f>
        <v>PRODHIMI I BRËNDSHËM BRUTO SIPAS METODËS SË SHPENZIMEVE (Çmimet e vitit të mëparshëm)</v>
      </c>
    </row>
    <row r="11" spans="1:2">
      <c r="A11" s="209" t="s">
        <v>181</v>
      </c>
      <c r="B11" s="210" t="str">
        <f>CHOOSE($A$1,[9]Tab_3!$A$1,[9]Tab_3!$A$2)</f>
        <v>RRITJA VJETORE E SHPENZIMEVE ME ÇMIME KORRENTE</v>
      </c>
    </row>
    <row r="12" spans="1:2">
      <c r="A12" s="209" t="s">
        <v>182</v>
      </c>
      <c r="B12" s="210" t="str">
        <f>CHOOSE($A$1,[9]Tab_4!$A$1,[9]Tab_4!$A$2)</f>
        <v>STRUKTURA E PRODHIMIT TË BRËNDSHËM BRUTO ME METODËN E SHPENZIMEVE</v>
      </c>
    </row>
    <row r="13" spans="1:2">
      <c r="A13" s="209" t="s">
        <v>183</v>
      </c>
      <c r="B13" s="210" t="str">
        <f>CHOOSE($A$1,[9]Tab_5!$A$1,[9]Tab_5!$A$2)</f>
        <v>RRITJA VJETORE E SHPENZIMEVE ME ÇMIMET E VITIT TE MEPARSHEM</v>
      </c>
    </row>
    <row r="14" spans="1:2">
      <c r="A14" s="209" t="s">
        <v>184</v>
      </c>
      <c r="B14" s="210" t="str">
        <f>CHOOSE($A$1,[9]Tab_6!$A$1,[9]Tab_6!$A$2)</f>
        <v>KONTRIBUTI I KOMPONENTËVE TË KËRKESËS NË RRITJEN REALE TË PBB-së</v>
      </c>
    </row>
    <row r="15" spans="1:2">
      <c r="A15" s="209" t="s">
        <v>197</v>
      </c>
      <c r="B15" s="210" t="str">
        <f>CHOOSE($A$1,[9]Tab_8!$A$1 &amp; " (Çmime Korente)",[9]Tab_8!$A$2 &amp; " (Current Prices)")</f>
        <v>SHPENZIMET PËR KONSUM FINAL TË FAMILJEVE, SIPAS NOMENKLATURËS COICOP (Çmime Korente)</v>
      </c>
    </row>
    <row r="16" spans="1:2">
      <c r="A16" s="209" t="s">
        <v>185</v>
      </c>
      <c r="B16" s="210" t="str">
        <f>CHOOSE($A$1,[9]Tab_9!$A$1 &amp; " (Çmimet e vitit të mëparshëm)",[9]Tab_9!$A$2 &amp; " (Previous Year Prices)")</f>
        <v>SHPENZIMET PËR KONSUM FINAL TË FAMILJEVE , SIPAS NOMENKLATURËS COICOP (Çmimet e vitit të mëparshëm)</v>
      </c>
    </row>
    <row r="17" spans="1:2">
      <c r="A17" s="209" t="s">
        <v>186</v>
      </c>
      <c r="B17" s="210" t="str">
        <f>CHOOSE($A$1,[9]Tab_10!$A$1,[9]Tab_10!$A$2)</f>
        <v>STRUKTURA E SHPENZIMEVE PËR KONSUM FINAL TË FAMILJEVE</v>
      </c>
    </row>
    <row r="18" spans="1:2">
      <c r="A18" s="209" t="s">
        <v>187</v>
      </c>
      <c r="B18" s="210" t="str">
        <f>CHOOSE($A$1,[9]Tab_11!$A$1,[9]Tab_11!$A$2)</f>
        <v>RRITJA VJETORE E SHPENZIMEVE PËR KONSUM FINAL TË FAMILJEVE ME ÇMIMET E VITIT TE MEPARSHEM</v>
      </c>
    </row>
    <row r="19" spans="1:2">
      <c r="A19" s="209" t="s">
        <v>188</v>
      </c>
      <c r="B19" s="210" t="str">
        <f>CHOOSE($A$1,[9]Tab_13!$A$1 &amp; " (Çmime Korente)",[9]Tab_13!$A$2 &amp; " (Current Prices)")</f>
        <v>FORMIMI BRUTO I KAPITALIT FIKS (Çmime Korente)</v>
      </c>
    </row>
    <row r="20" spans="1:2">
      <c r="A20" s="209" t="s">
        <v>198</v>
      </c>
      <c r="B20" s="210" t="str">
        <f>CHOOSE($A$1,[9]Tab_14!$A$1 &amp; " (Çmimet e vitit të mëparshëm)",[9]Tab_14!$A$2 &amp; " (Previous Year Prices)")</f>
        <v>FORMIMI BRUTO I KAPITALIT FIKS (Çmimet e vitit të mëparshëm)</v>
      </c>
    </row>
    <row r="21" spans="1:2">
      <c r="A21" s="209" t="s">
        <v>189</v>
      </c>
      <c r="B21" s="210" t="str">
        <f>CHOOSE($A$1,[9]Tab_15!$A$1,[9]Tab_15!$A$2)</f>
        <v>STRUKTURA E FORMIMIT BRUTO TE KAPITALIT FIKS</v>
      </c>
    </row>
    <row r="22" spans="1:2">
      <c r="A22" s="209" t="s">
        <v>190</v>
      </c>
      <c r="B22" s="210" t="str">
        <f>CHOOSE($A$1,[9]Tab_16!$A$1,[9]Tab_16!$A$2)</f>
        <v>RRITJA VJETORE E FORMIMIT BRUTO TE KAPITALIT FIKS ME ÇMIME KORRENTE</v>
      </c>
    </row>
    <row r="23" spans="1:2">
      <c r="A23" s="209" t="s">
        <v>191</v>
      </c>
      <c r="B23" s="210" t="str">
        <f>CHOOSE($A$1,[9]Tab_17!$A$1,[9]Tab_17!$A$2)</f>
        <v>RRITJA VJETORE E FORMIMIT BRUTO TE KAPITALIT FIKS ME ÇMIMET E VITIT TE MEPARSHEM</v>
      </c>
    </row>
  </sheetData>
  <hyperlinks>
    <hyperlink ref="A9" location="Tab_1!A1" display="Tab_11" xr:uid="{2953F7B3-2A33-4DF5-A617-510255224007}"/>
    <hyperlink ref="A10" location="Tab_2!A1" display="Tab_2" xr:uid="{EFBA8812-B996-42AD-9182-E14C70F7F7F0}"/>
    <hyperlink ref="A11" location="Tab_3!A1" display="Tab_3" xr:uid="{96008F4D-39CE-4BFC-945A-27D625FFCDB0}"/>
    <hyperlink ref="A12" location="Tab_4!A1" display="Tab_4" xr:uid="{CDF9B1C3-D801-479E-AC2E-7505F9D98D57}"/>
    <hyperlink ref="A13" location="Tab_5!A1" display="Tab_5" xr:uid="{B9382B68-AFFB-4F31-A306-7236D3850014}"/>
    <hyperlink ref="A14" location="Tab_6!A1" display="Tab_6" xr:uid="{98210AAB-9E0B-48F3-9357-B0D283B1422A}"/>
    <hyperlink ref="A15" location="Tab_7!A1" display="Tab_7" xr:uid="{6BE7E77C-213A-44F1-8389-23C4E6D3D34A}"/>
    <hyperlink ref="A16" location="Tab_8!A1" display="Tab_8" xr:uid="{AA935FD7-C0A5-45EA-8DA4-1971901F7AB9}"/>
    <hyperlink ref="A17" location="Tab_9!A1" display="Tab_9" xr:uid="{923B2672-EEFE-448E-B299-95A26DA42C8F}"/>
    <hyperlink ref="A18" location="Tab_10!A1" display="Tab_10" xr:uid="{309FE9B0-4133-4411-BBEC-46E36A6B8399}"/>
    <hyperlink ref="A19" location="Tab_11!A1" display="Tab_11" xr:uid="{FA76C719-6735-4B9A-B96C-21F9FB038E92}"/>
    <hyperlink ref="A20" location="Tab_12!A1" display="Tab_12" xr:uid="{4EA9B9F1-6B6A-4931-9810-8B41238F6F00}"/>
    <hyperlink ref="A21" location="Tab_13!A1" display="Tab_13" xr:uid="{97D7169F-2EA2-497D-9F2C-ACFC74EB169B}"/>
    <hyperlink ref="A22" location="Tab_14!A1" display="Tab_14" xr:uid="{256505AA-C1FF-4558-9B7C-0C343DC6D62C}"/>
    <hyperlink ref="A23" location="Tab_15!A1" display="Tab_15" xr:uid="{00A278BC-0953-455E-8588-F071B2794B79}"/>
  </hyperlinks>
  <pageMargins left="0.7" right="0.7" top="0.75" bottom="0.75" header="0.3" footer="0.3"/>
  <pageSetup paperSize="9"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</xdr:row>
                    <xdr:rowOff>57150</xdr:rowOff>
                  </from>
                  <to>
                    <xdr:col>8</xdr:col>
                    <xdr:colOff>85725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</xdr:row>
                    <xdr:rowOff>47625</xdr:rowOff>
                  </from>
                  <to>
                    <xdr:col>8</xdr:col>
                    <xdr:colOff>104775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O100"/>
  <sheetViews>
    <sheetView zoomScaleNormal="100" workbookViewId="0">
      <selection activeCell="B32" sqref="B32"/>
    </sheetView>
  </sheetViews>
  <sheetFormatPr defaultRowHeight="12.75"/>
  <cols>
    <col min="1" max="1" width="6.42578125" style="80" customWidth="1"/>
    <col min="2" max="2" width="42" style="80" customWidth="1"/>
    <col min="3" max="7" width="12.85546875" style="80" customWidth="1"/>
    <col min="8" max="8" width="40.5703125" style="80" customWidth="1"/>
    <col min="9" max="9" width="10.28515625" style="80" customWidth="1"/>
    <col min="10" max="10" width="17.28515625" style="80" customWidth="1"/>
    <col min="11" max="11" width="18.7109375" style="80" bestFit="1" customWidth="1"/>
    <col min="12" max="12" width="11.85546875" style="80" bestFit="1" customWidth="1"/>
    <col min="13" max="13" width="10.28515625" style="80" bestFit="1" customWidth="1"/>
    <col min="14" max="14" width="9.140625" style="80"/>
    <col min="15" max="15" width="17.7109375" style="80" bestFit="1" customWidth="1"/>
    <col min="16" max="16384" width="9.140625" style="80"/>
  </cols>
  <sheetData>
    <row r="1" spans="1:11">
      <c r="A1" s="144" t="s">
        <v>0</v>
      </c>
    </row>
    <row r="2" spans="1:11">
      <c r="A2" s="144" t="s">
        <v>1</v>
      </c>
    </row>
    <row r="3" spans="1:11">
      <c r="A3" s="144" t="s">
        <v>171</v>
      </c>
      <c r="C3" s="111"/>
      <c r="D3" s="111"/>
      <c r="E3" s="111"/>
      <c r="F3" s="111"/>
      <c r="G3" s="111"/>
    </row>
    <row r="4" spans="1:11">
      <c r="A4" s="144"/>
      <c r="C4" s="111"/>
      <c r="D4" s="111"/>
      <c r="E4" s="111"/>
      <c r="F4" s="111"/>
      <c r="G4" s="111"/>
    </row>
    <row r="5" spans="1:11" ht="13.5" thickBot="1">
      <c r="C5" s="138"/>
      <c r="D5" s="138"/>
      <c r="E5" s="143"/>
      <c r="F5" s="138"/>
      <c r="G5" s="138"/>
      <c r="H5" s="145" t="s">
        <v>123</v>
      </c>
    </row>
    <row r="6" spans="1:11">
      <c r="A6" s="222" t="s">
        <v>2</v>
      </c>
      <c r="B6" s="224" t="s">
        <v>3</v>
      </c>
      <c r="C6" s="224" t="s">
        <v>4</v>
      </c>
      <c r="D6" s="224"/>
      <c r="E6" s="224"/>
      <c r="F6" s="224"/>
      <c r="G6" s="224"/>
      <c r="H6" s="224" t="s">
        <v>5</v>
      </c>
      <c r="I6" s="220" t="s">
        <v>18</v>
      </c>
    </row>
    <row r="7" spans="1:11">
      <c r="A7" s="223"/>
      <c r="B7" s="225"/>
      <c r="C7" s="126">
        <v>2020</v>
      </c>
      <c r="D7" s="126">
        <v>2021</v>
      </c>
      <c r="E7" s="126">
        <v>2022</v>
      </c>
      <c r="F7" s="126">
        <v>2023</v>
      </c>
      <c r="G7" s="126" t="s">
        <v>168</v>
      </c>
      <c r="H7" s="225"/>
      <c r="I7" s="221"/>
    </row>
    <row r="8" spans="1:11">
      <c r="A8" s="136"/>
      <c r="B8" s="137" t="s">
        <v>6</v>
      </c>
      <c r="C8" s="61"/>
      <c r="D8" s="61"/>
      <c r="E8" s="61"/>
      <c r="F8" s="61"/>
      <c r="G8" s="61"/>
      <c r="H8" s="137" t="s">
        <v>7</v>
      </c>
      <c r="I8" s="135"/>
    </row>
    <row r="9" spans="1:11" s="81" customFormat="1" ht="13.5" customHeight="1">
      <c r="A9" s="65">
        <v>1</v>
      </c>
      <c r="B9" s="57" t="s">
        <v>8</v>
      </c>
      <c r="C9" s="99">
        <v>1460923.4822444466</v>
      </c>
      <c r="D9" s="99">
        <v>1580175.4033654758</v>
      </c>
      <c r="E9" s="99">
        <v>1795066.8155169729</v>
      </c>
      <c r="F9" s="99">
        <v>1940492.9794383305</v>
      </c>
      <c r="G9" s="99">
        <v>2062935.3625406253</v>
      </c>
      <c r="H9" s="57" t="s">
        <v>9</v>
      </c>
      <c r="I9" s="66">
        <v>1</v>
      </c>
      <c r="J9" s="80"/>
      <c r="K9" s="134"/>
    </row>
    <row r="10" spans="1:11" s="81" customFormat="1" ht="13.5" customHeight="1">
      <c r="A10" s="65" t="s">
        <v>10</v>
      </c>
      <c r="B10" s="55" t="s">
        <v>32</v>
      </c>
      <c r="C10" s="98">
        <v>1220177.1826600002</v>
      </c>
      <c r="D10" s="98">
        <v>1321678.4491899998</v>
      </c>
      <c r="E10" s="98">
        <v>1516003.803460001</v>
      </c>
      <c r="F10" s="98">
        <v>1639361.9983029882</v>
      </c>
      <c r="G10" s="98">
        <v>1735230.4562627273</v>
      </c>
      <c r="H10" s="55" t="s">
        <v>42</v>
      </c>
      <c r="I10" s="66" t="s">
        <v>10</v>
      </c>
      <c r="J10" s="80"/>
      <c r="K10" s="133"/>
    </row>
    <row r="11" spans="1:11" s="81" customFormat="1" ht="13.5" customHeight="1">
      <c r="A11" s="65" t="s">
        <v>11</v>
      </c>
      <c r="B11" s="55" t="s">
        <v>33</v>
      </c>
      <c r="C11" s="97">
        <v>226328.87302604347</v>
      </c>
      <c r="D11" s="97">
        <v>241871</v>
      </c>
      <c r="E11" s="97">
        <v>261072</v>
      </c>
      <c r="F11" s="97">
        <v>286593.00730529818</v>
      </c>
      <c r="G11" s="97">
        <v>312710.95005700667</v>
      </c>
      <c r="H11" s="55" t="s">
        <v>43</v>
      </c>
      <c r="I11" s="66" t="s">
        <v>11</v>
      </c>
      <c r="J11" s="80"/>
      <c r="K11" s="133"/>
    </row>
    <row r="12" spans="1:11" ht="13.5" customHeight="1">
      <c r="A12" s="63" t="s">
        <v>30</v>
      </c>
      <c r="B12" s="56" t="s">
        <v>34</v>
      </c>
      <c r="C12" s="98">
        <v>102492.87302604348</v>
      </c>
      <c r="D12" s="98">
        <v>113583</v>
      </c>
      <c r="E12" s="98">
        <v>120583</v>
      </c>
      <c r="F12" s="98">
        <v>129144.32003971971</v>
      </c>
      <c r="G12" s="98">
        <v>141662.99265029267</v>
      </c>
      <c r="H12" s="56" t="s">
        <v>44</v>
      </c>
      <c r="I12" s="64" t="s">
        <v>30</v>
      </c>
      <c r="K12" s="133"/>
    </row>
    <row r="13" spans="1:11" ht="13.5" customHeight="1">
      <c r="A13" s="63" t="s">
        <v>31</v>
      </c>
      <c r="B13" s="56" t="s">
        <v>35</v>
      </c>
      <c r="C13" s="98">
        <v>123836</v>
      </c>
      <c r="D13" s="98">
        <v>128288</v>
      </c>
      <c r="E13" s="98">
        <v>140489</v>
      </c>
      <c r="F13" s="98">
        <v>157448.68726557848</v>
      </c>
      <c r="G13" s="98">
        <v>171047.95740671401</v>
      </c>
      <c r="H13" s="56" t="s">
        <v>45</v>
      </c>
      <c r="I13" s="64" t="s">
        <v>31</v>
      </c>
      <c r="K13" s="133"/>
    </row>
    <row r="14" spans="1:11" s="81" customFormat="1" ht="13.5" customHeight="1">
      <c r="A14" s="65" t="s">
        <v>12</v>
      </c>
      <c r="B14" s="55" t="s">
        <v>36</v>
      </c>
      <c r="C14" s="97">
        <v>14417.426558403269</v>
      </c>
      <c r="D14" s="97">
        <v>16625.954175475981</v>
      </c>
      <c r="E14" s="97">
        <v>17991.012056971998</v>
      </c>
      <c r="F14" s="97">
        <v>14537.973830044015</v>
      </c>
      <c r="G14" s="120">
        <v>14993.95622089127</v>
      </c>
      <c r="H14" s="55" t="s">
        <v>46</v>
      </c>
      <c r="I14" s="66" t="s">
        <v>12</v>
      </c>
      <c r="J14" s="80"/>
      <c r="K14" s="133"/>
    </row>
    <row r="15" spans="1:11" s="81" customFormat="1" ht="13.5" customHeight="1">
      <c r="A15" s="65">
        <v>2</v>
      </c>
      <c r="B15" s="57" t="s">
        <v>13</v>
      </c>
      <c r="C15" s="110">
        <v>417267.94346143398</v>
      </c>
      <c r="D15" s="110">
        <v>508015.71391732432</v>
      </c>
      <c r="E15" s="110">
        <v>552372.00694146578</v>
      </c>
      <c r="F15" s="110">
        <v>574200.26580055768</v>
      </c>
      <c r="G15" s="110">
        <v>613221.18916088925</v>
      </c>
      <c r="H15" s="57" t="s">
        <v>14</v>
      </c>
      <c r="I15" s="66">
        <v>2</v>
      </c>
      <c r="J15" s="80"/>
      <c r="K15" s="133"/>
    </row>
    <row r="16" spans="1:11" s="81" customFormat="1" ht="13.5" customHeight="1">
      <c r="A16" s="65">
        <v>3</v>
      </c>
      <c r="B16" s="57" t="s">
        <v>25</v>
      </c>
      <c r="C16" s="99">
        <v>1878191.5355031125</v>
      </c>
      <c r="D16" s="99">
        <v>2088191.1172828001</v>
      </c>
      <c r="E16" s="99">
        <v>2347438.8224584386</v>
      </c>
      <c r="F16" s="99">
        <v>2514693.2452388881</v>
      </c>
      <c r="G16" s="99">
        <v>2676156.5517015145</v>
      </c>
      <c r="H16" s="57" t="s">
        <v>15</v>
      </c>
      <c r="I16" s="66">
        <v>3</v>
      </c>
      <c r="J16" s="80"/>
      <c r="K16" s="133"/>
    </row>
    <row r="17" spans="1:15" s="81" customFormat="1" ht="13.5" customHeight="1">
      <c r="A17" s="65">
        <v>4</v>
      </c>
      <c r="B17" s="57" t="s">
        <v>112</v>
      </c>
      <c r="C17" s="99">
        <v>-239110.62018255604</v>
      </c>
      <c r="D17" s="99">
        <v>-248720.76149056107</v>
      </c>
      <c r="E17" s="99">
        <v>-221507.03242814948</v>
      </c>
      <c r="F17" s="99">
        <v>-130386.30115853844</v>
      </c>
      <c r="G17" s="99">
        <v>-173349.34484915447</v>
      </c>
      <c r="H17" s="57" t="s">
        <v>113</v>
      </c>
      <c r="I17" s="66">
        <v>4</v>
      </c>
      <c r="J17" s="80"/>
      <c r="K17" s="133"/>
    </row>
    <row r="18" spans="1:15" s="81" customFormat="1" ht="13.5" customHeight="1">
      <c r="A18" s="65" t="s">
        <v>10</v>
      </c>
      <c r="B18" s="55" t="s">
        <v>37</v>
      </c>
      <c r="C18" s="97">
        <v>373271.46622697863</v>
      </c>
      <c r="D18" s="97">
        <v>581151.90707327542</v>
      </c>
      <c r="E18" s="97">
        <v>799640.8972621992</v>
      </c>
      <c r="F18" s="97">
        <v>908327.01900738606</v>
      </c>
      <c r="G18" s="97">
        <v>913587.57505400188</v>
      </c>
      <c r="H18" s="55" t="s">
        <v>47</v>
      </c>
      <c r="I18" s="66" t="s">
        <v>10</v>
      </c>
      <c r="J18" s="80"/>
      <c r="K18" s="133"/>
    </row>
    <row r="19" spans="1:15" ht="13.5" customHeight="1">
      <c r="A19" s="63" t="s">
        <v>30</v>
      </c>
      <c r="B19" s="56" t="s">
        <v>38</v>
      </c>
      <c r="C19" s="47">
        <v>98184.272999060006</v>
      </c>
      <c r="D19" s="47">
        <v>154814.44075149001</v>
      </c>
      <c r="E19" s="47">
        <v>230041.33764432001</v>
      </c>
      <c r="F19" s="108">
        <v>199650.75710122997</v>
      </c>
      <c r="G19" s="108">
        <v>169050.05807746001</v>
      </c>
      <c r="H19" s="56" t="s">
        <v>48</v>
      </c>
      <c r="I19" s="64" t="s">
        <v>30</v>
      </c>
      <c r="K19" s="133"/>
      <c r="O19" s="111"/>
    </row>
    <row r="20" spans="1:15" ht="13.5" customHeight="1">
      <c r="A20" s="63" t="s">
        <v>31</v>
      </c>
      <c r="B20" s="56" t="s">
        <v>39</v>
      </c>
      <c r="C20" s="47">
        <v>275087.19322791847</v>
      </c>
      <c r="D20" s="47">
        <v>426337.46632178541</v>
      </c>
      <c r="E20" s="47">
        <v>569599.55961787922</v>
      </c>
      <c r="F20" s="108">
        <v>708676.26190615608</v>
      </c>
      <c r="G20" s="108">
        <v>744537.51697654184</v>
      </c>
      <c r="H20" s="56" t="s">
        <v>49</v>
      </c>
      <c r="I20" s="64" t="s">
        <v>31</v>
      </c>
      <c r="K20" s="133"/>
    </row>
    <row r="21" spans="1:15" s="81" customFormat="1" ht="13.5" customHeight="1">
      <c r="A21" s="65" t="s">
        <v>11</v>
      </c>
      <c r="B21" s="55" t="s">
        <v>40</v>
      </c>
      <c r="C21" s="119">
        <v>612382.08640953468</v>
      </c>
      <c r="D21" s="119">
        <v>829872.66856383649</v>
      </c>
      <c r="E21" s="119">
        <v>1021147.9296903487</v>
      </c>
      <c r="F21" s="119">
        <v>1038713.3201659245</v>
      </c>
      <c r="G21" s="119">
        <v>1086936.9199031563</v>
      </c>
      <c r="H21" s="55" t="s">
        <v>50</v>
      </c>
      <c r="I21" s="66" t="s">
        <v>11</v>
      </c>
      <c r="J21" s="80"/>
      <c r="K21" s="133"/>
    </row>
    <row r="22" spans="1:15" ht="13.5" customHeight="1">
      <c r="A22" s="63" t="s">
        <v>30</v>
      </c>
      <c r="B22" s="56" t="s">
        <v>130</v>
      </c>
      <c r="C22" s="47">
        <v>467299.74724565312</v>
      </c>
      <c r="D22" s="47">
        <v>623165.50777863886</v>
      </c>
      <c r="E22" s="47">
        <v>736267.90183274494</v>
      </c>
      <c r="F22" s="108">
        <v>691401.66350592859</v>
      </c>
      <c r="G22" s="108">
        <v>731469.79351869354</v>
      </c>
      <c r="H22" s="56" t="s">
        <v>51</v>
      </c>
      <c r="I22" s="64" t="s">
        <v>30</v>
      </c>
      <c r="K22" s="133"/>
    </row>
    <row r="23" spans="1:15" ht="13.5" customHeight="1">
      <c r="A23" s="63" t="s">
        <v>31</v>
      </c>
      <c r="B23" s="56" t="s">
        <v>41</v>
      </c>
      <c r="C23" s="47">
        <v>145082.33916388228</v>
      </c>
      <c r="D23" s="47">
        <v>206707.16078519757</v>
      </c>
      <c r="E23" s="47">
        <v>284880.02785760368</v>
      </c>
      <c r="F23" s="108">
        <v>347311.65665999585</v>
      </c>
      <c r="G23" s="108">
        <v>355467.12638446281</v>
      </c>
      <c r="H23" s="56" t="s">
        <v>52</v>
      </c>
      <c r="I23" s="64" t="s">
        <v>31</v>
      </c>
      <c r="K23" s="133"/>
      <c r="L23" s="109"/>
    </row>
    <row r="24" spans="1:15" s="81" customFormat="1" ht="13.5" customHeight="1">
      <c r="A24" s="65">
        <v>5</v>
      </c>
      <c r="B24" s="57" t="s">
        <v>110</v>
      </c>
      <c r="C24" s="107">
        <v>16903.821118110092</v>
      </c>
      <c r="D24" s="107">
        <v>27201.338451080257</v>
      </c>
      <c r="E24" s="107">
        <v>23809.514196311124</v>
      </c>
      <c r="F24" s="107">
        <v>-20030.819786139698</v>
      </c>
      <c r="G24" s="107">
        <v>15012.51243118709</v>
      </c>
      <c r="H24" s="57" t="s">
        <v>26</v>
      </c>
      <c r="I24" s="66">
        <v>5</v>
      </c>
      <c r="J24" s="80"/>
      <c r="K24" s="133"/>
    </row>
    <row r="25" spans="1:15" s="81" customFormat="1" ht="13.5" customHeight="1">
      <c r="A25" s="65">
        <v>6</v>
      </c>
      <c r="B25" s="57" t="s">
        <v>24</v>
      </c>
      <c r="C25" s="99"/>
      <c r="D25" s="99"/>
      <c r="E25" s="99"/>
      <c r="F25" s="99"/>
      <c r="G25" s="99"/>
      <c r="H25" s="57" t="s">
        <v>27</v>
      </c>
      <c r="I25" s="66">
        <v>6</v>
      </c>
      <c r="J25" s="80"/>
    </row>
    <row r="26" spans="1:15" ht="13.5" customHeight="1" thickBot="1">
      <c r="A26" s="132"/>
      <c r="B26" s="131" t="s">
        <v>16</v>
      </c>
      <c r="C26" s="130">
        <v>1655984.7364386665</v>
      </c>
      <c r="D26" s="130">
        <v>1866671.6942433193</v>
      </c>
      <c r="E26" s="130">
        <v>2149741.3042266001</v>
      </c>
      <c r="F26" s="130">
        <v>2364276.1242942098</v>
      </c>
      <c r="G26" s="130">
        <v>2517819.7192835473</v>
      </c>
      <c r="H26" s="131" t="s">
        <v>17</v>
      </c>
      <c r="I26" s="128"/>
    </row>
    <row r="27" spans="1:15">
      <c r="F27" s="167"/>
    </row>
    <row r="28" spans="1:15">
      <c r="B28" s="57" t="s">
        <v>169</v>
      </c>
    </row>
    <row r="29" spans="1:15">
      <c r="B29" s="57"/>
    </row>
    <row r="30" spans="1:15" ht="12.6" customHeight="1">
      <c r="D30" s="138"/>
      <c r="E30" s="138"/>
      <c r="F30" s="138"/>
      <c r="G30" s="138"/>
    </row>
    <row r="31" spans="1:15">
      <c r="F31" s="167"/>
    </row>
    <row r="32" spans="1:15">
      <c r="B32" s="62"/>
    </row>
    <row r="97" spans="5:6">
      <c r="F97" s="127">
        <v>2236062</v>
      </c>
    </row>
    <row r="99" spans="5:6">
      <c r="E99" s="80">
        <v>1562335</v>
      </c>
      <c r="F99" s="127">
        <v>3259077</v>
      </c>
    </row>
    <row r="100" spans="5:6">
      <c r="E100" s="127">
        <v>0</v>
      </c>
    </row>
  </sheetData>
  <mergeCells count="5">
    <mergeCell ref="I6:I7"/>
    <mergeCell ref="A6:A7"/>
    <mergeCell ref="B6:B7"/>
    <mergeCell ref="H6:H7"/>
    <mergeCell ref="C6:G6"/>
  </mergeCells>
  <phoneticPr fontId="8" type="noConversion"/>
  <pageMargins left="0.75" right="0.25" top="1" bottom="1" header="0.5" footer="0.5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O99"/>
  <sheetViews>
    <sheetView tabSelected="1" zoomScaleNormal="100" workbookViewId="0">
      <selection activeCell="B32" sqref="B32"/>
    </sheetView>
  </sheetViews>
  <sheetFormatPr defaultRowHeight="12.75"/>
  <cols>
    <col min="1" max="1" width="6.42578125" style="80" customWidth="1"/>
    <col min="2" max="2" width="42" style="80" customWidth="1"/>
    <col min="3" max="7" width="12.85546875" style="80" customWidth="1"/>
    <col min="8" max="8" width="40.7109375" style="80" customWidth="1"/>
    <col min="9" max="9" width="7" style="80" customWidth="1"/>
    <col min="10" max="10" width="17.28515625" style="80" customWidth="1"/>
    <col min="11" max="11" width="18.7109375" style="80" bestFit="1" customWidth="1"/>
    <col min="12" max="12" width="11.85546875" style="80" bestFit="1" customWidth="1"/>
    <col min="13" max="13" width="10.28515625" style="80" bestFit="1" customWidth="1"/>
    <col min="14" max="14" width="9.140625" style="80"/>
    <col min="15" max="15" width="17.7109375" style="80" bestFit="1" customWidth="1"/>
    <col min="16" max="16384" width="9.140625" style="80"/>
  </cols>
  <sheetData>
    <row r="1" spans="1:11">
      <c r="A1" s="144" t="s">
        <v>0</v>
      </c>
    </row>
    <row r="2" spans="1:11">
      <c r="A2" s="144" t="s">
        <v>1</v>
      </c>
    </row>
    <row r="3" spans="1:11">
      <c r="A3" s="144" t="s">
        <v>172</v>
      </c>
      <c r="C3" s="111"/>
      <c r="D3" s="111"/>
      <c r="E3" s="111"/>
      <c r="F3" s="111"/>
      <c r="G3" s="111"/>
      <c r="H3" s="111"/>
    </row>
    <row r="4" spans="1:11">
      <c r="A4" s="144"/>
      <c r="C4" s="111"/>
      <c r="D4" s="111"/>
      <c r="E4" s="111"/>
      <c r="F4" s="111"/>
      <c r="G4" s="111"/>
      <c r="H4" s="111"/>
    </row>
    <row r="5" spans="1:11" ht="13.5" thickBot="1">
      <c r="C5" s="138"/>
      <c r="D5" s="138"/>
      <c r="E5" s="138"/>
      <c r="F5" s="138"/>
      <c r="G5" s="138"/>
      <c r="H5" s="138" t="s">
        <v>123</v>
      </c>
      <c r="I5" s="145"/>
    </row>
    <row r="6" spans="1:11">
      <c r="A6" s="222" t="s">
        <v>2</v>
      </c>
      <c r="B6" s="224" t="s">
        <v>3</v>
      </c>
      <c r="C6" s="224" t="s">
        <v>4</v>
      </c>
      <c r="D6" s="224"/>
      <c r="E6" s="224"/>
      <c r="F6" s="224"/>
      <c r="G6" s="224"/>
      <c r="H6" s="170" t="s">
        <v>5</v>
      </c>
      <c r="I6" s="220" t="s">
        <v>18</v>
      </c>
    </row>
    <row r="7" spans="1:11">
      <c r="A7" s="223"/>
      <c r="B7" s="225"/>
      <c r="C7" s="171">
        <v>2020</v>
      </c>
      <c r="D7" s="171">
        <v>2021</v>
      </c>
      <c r="E7" s="171">
        <v>2022</v>
      </c>
      <c r="F7" s="171">
        <v>2023</v>
      </c>
      <c r="G7" s="171" t="s">
        <v>168</v>
      </c>
      <c r="H7" s="171"/>
      <c r="I7" s="221"/>
    </row>
    <row r="8" spans="1:11">
      <c r="A8" s="136"/>
      <c r="B8" s="137" t="s">
        <v>6</v>
      </c>
      <c r="C8" s="61"/>
      <c r="D8" s="61"/>
      <c r="E8" s="61"/>
      <c r="F8" s="61"/>
      <c r="G8" s="61"/>
      <c r="H8" s="137" t="s">
        <v>7</v>
      </c>
      <c r="I8" s="135"/>
    </row>
    <row r="9" spans="1:11" s="81" customFormat="1" ht="13.5" customHeight="1">
      <c r="A9" s="65">
        <v>1</v>
      </c>
      <c r="B9" s="57" t="s">
        <v>8</v>
      </c>
      <c r="C9" s="99">
        <v>1447513.0982242853</v>
      </c>
      <c r="D9" s="99">
        <v>1522467.4410999254</v>
      </c>
      <c r="E9" s="99">
        <v>1665999.6625437604</v>
      </c>
      <c r="F9" s="148">
        <v>1848640.9999999995</v>
      </c>
      <c r="G9" s="99">
        <v>2018535.4176941223</v>
      </c>
      <c r="H9" s="57" t="s">
        <v>9</v>
      </c>
      <c r="I9" s="124">
        <v>1</v>
      </c>
      <c r="J9" s="80"/>
      <c r="K9" s="134"/>
    </row>
    <row r="10" spans="1:11" s="81" customFormat="1" ht="13.5" customHeight="1">
      <c r="A10" s="65" t="s">
        <v>10</v>
      </c>
      <c r="B10" s="55" t="s">
        <v>32</v>
      </c>
      <c r="C10" s="98">
        <v>1206500.8768038978</v>
      </c>
      <c r="D10" s="98">
        <v>1274428.2662921187</v>
      </c>
      <c r="E10" s="98">
        <v>1401871.3355815602</v>
      </c>
      <c r="F10" s="98">
        <v>1562334.9999999995</v>
      </c>
      <c r="G10" s="98">
        <v>1700121.7336894255</v>
      </c>
      <c r="H10" s="55" t="s">
        <v>42</v>
      </c>
      <c r="I10" s="182" t="s">
        <v>10</v>
      </c>
      <c r="J10" s="80"/>
      <c r="K10" s="133"/>
    </row>
    <row r="11" spans="1:11" s="81" customFormat="1" ht="13.5" customHeight="1">
      <c r="A11" s="65" t="s">
        <v>11</v>
      </c>
      <c r="B11" s="55" t="s">
        <v>33</v>
      </c>
      <c r="C11" s="97">
        <v>226596.17634405961</v>
      </c>
      <c r="D11" s="97">
        <v>231745.74435140763</v>
      </c>
      <c r="E11" s="97">
        <v>247271.00404385943</v>
      </c>
      <c r="F11" s="146">
        <v>272557.19136349333</v>
      </c>
      <c r="G11" s="97">
        <v>303744.57369613368</v>
      </c>
      <c r="H11" s="55" t="s">
        <v>43</v>
      </c>
      <c r="I11" s="182" t="s">
        <v>11</v>
      </c>
      <c r="J11" s="80"/>
      <c r="K11" s="133"/>
    </row>
    <row r="12" spans="1:11" ht="13.5" customHeight="1">
      <c r="A12" s="63" t="s">
        <v>30</v>
      </c>
      <c r="B12" s="56" t="s">
        <v>34</v>
      </c>
      <c r="C12" s="98">
        <v>102413.7807292614</v>
      </c>
      <c r="D12" s="98">
        <v>110279.18545209238</v>
      </c>
      <c r="E12" s="98">
        <v>115460.34980887633</v>
      </c>
      <c r="F12" s="147">
        <v>123467.49808670893</v>
      </c>
      <c r="G12" s="98">
        <v>138499.87343847769</v>
      </c>
      <c r="H12" s="56" t="s">
        <v>44</v>
      </c>
      <c r="I12" s="183" t="s">
        <v>30</v>
      </c>
      <c r="K12" s="133"/>
    </row>
    <row r="13" spans="1:11" ht="13.5" customHeight="1">
      <c r="A13" s="63" t="s">
        <v>31</v>
      </c>
      <c r="B13" s="56" t="s">
        <v>35</v>
      </c>
      <c r="C13" s="98">
        <v>124182.39561479821</v>
      </c>
      <c r="D13" s="98">
        <v>121466.55889931523</v>
      </c>
      <c r="E13" s="98">
        <v>131810.65423498311</v>
      </c>
      <c r="F13" s="147">
        <v>149089.69327678438</v>
      </c>
      <c r="G13" s="98">
        <v>165244.70025765602</v>
      </c>
      <c r="H13" s="56" t="s">
        <v>45</v>
      </c>
      <c r="I13" s="183" t="s">
        <v>31</v>
      </c>
      <c r="K13" s="133"/>
    </row>
    <row r="14" spans="1:11" s="81" customFormat="1" ht="13.5" customHeight="1">
      <c r="A14" s="65" t="s">
        <v>12</v>
      </c>
      <c r="B14" s="55" t="s">
        <v>36</v>
      </c>
      <c r="C14" s="97">
        <v>14416.045076328101</v>
      </c>
      <c r="D14" s="97">
        <v>16293.430456399101</v>
      </c>
      <c r="E14" s="97">
        <v>16857.322918340735</v>
      </c>
      <c r="F14" s="146">
        <v>13748.80863650667</v>
      </c>
      <c r="G14" s="97">
        <v>14669.110308563109</v>
      </c>
      <c r="H14" s="55" t="s">
        <v>46</v>
      </c>
      <c r="I14" s="182" t="s">
        <v>12</v>
      </c>
      <c r="J14" s="80"/>
      <c r="K14" s="133"/>
    </row>
    <row r="15" spans="1:11" s="81" customFormat="1" ht="13.5" customHeight="1">
      <c r="A15" s="65">
        <v>2</v>
      </c>
      <c r="B15" s="57" t="s">
        <v>13</v>
      </c>
      <c r="C15" s="110">
        <v>417531.53484079882</v>
      </c>
      <c r="D15" s="110">
        <v>498876.09678993182</v>
      </c>
      <c r="E15" s="110">
        <v>516184.55239370634</v>
      </c>
      <c r="F15" s="149">
        <v>561873.00000000012</v>
      </c>
      <c r="G15" s="110">
        <v>607589.90133000538</v>
      </c>
      <c r="H15" s="57" t="s">
        <v>14</v>
      </c>
      <c r="I15" s="124">
        <v>2</v>
      </c>
      <c r="J15" s="80"/>
      <c r="K15" s="133"/>
    </row>
    <row r="16" spans="1:11" s="81" customFormat="1" ht="13.5" customHeight="1">
      <c r="A16" s="65">
        <v>3</v>
      </c>
      <c r="B16" s="57" t="s">
        <v>25</v>
      </c>
      <c r="C16" s="99">
        <v>1865044.6330650842</v>
      </c>
      <c r="D16" s="99">
        <v>2021343.5378898573</v>
      </c>
      <c r="E16" s="99">
        <v>2182184.2149374667</v>
      </c>
      <c r="F16" s="148">
        <v>2410513.9999999995</v>
      </c>
      <c r="G16" s="99">
        <v>2626125.3190241279</v>
      </c>
      <c r="H16" s="57" t="s">
        <v>15</v>
      </c>
      <c r="I16" s="124">
        <v>3</v>
      </c>
      <c r="J16" s="80"/>
      <c r="K16" s="133"/>
    </row>
    <row r="17" spans="1:15" s="81" customFormat="1" ht="13.5" customHeight="1">
      <c r="A17" s="65">
        <v>4</v>
      </c>
      <c r="B17" s="57" t="s">
        <v>112</v>
      </c>
      <c r="C17" s="99">
        <v>-227551.30000000005</v>
      </c>
      <c r="D17" s="99">
        <v>-243417.91999999993</v>
      </c>
      <c r="E17" s="99">
        <v>-245256.43811991799</v>
      </c>
      <c r="F17" s="148">
        <v>-154972</v>
      </c>
      <c r="G17" s="99">
        <v>-191567.15607983293</v>
      </c>
      <c r="H17" s="57" t="s">
        <v>113</v>
      </c>
      <c r="I17" s="124">
        <v>4</v>
      </c>
      <c r="J17" s="80"/>
      <c r="K17" s="133"/>
    </row>
    <row r="18" spans="1:15" s="81" customFormat="1" ht="13.5" customHeight="1">
      <c r="A18" s="65" t="s">
        <v>10</v>
      </c>
      <c r="B18" s="55" t="s">
        <v>37</v>
      </c>
      <c r="C18" s="97">
        <v>382793</v>
      </c>
      <c r="D18" s="97">
        <v>567736.08000000007</v>
      </c>
      <c r="E18" s="97">
        <v>680194.65099825303</v>
      </c>
      <c r="F18" s="146">
        <v>868043</v>
      </c>
      <c r="G18" s="97">
        <v>909323.70453323959</v>
      </c>
      <c r="H18" s="55" t="s">
        <v>47</v>
      </c>
      <c r="I18" s="182" t="s">
        <v>10</v>
      </c>
      <c r="J18" s="80"/>
      <c r="K18" s="133"/>
    </row>
    <row r="19" spans="1:15" ht="13.5" customHeight="1">
      <c r="A19" s="63" t="s">
        <v>30</v>
      </c>
      <c r="B19" s="56" t="s">
        <v>38</v>
      </c>
      <c r="C19" s="47">
        <v>108823.99891072451</v>
      </c>
      <c r="D19" s="47">
        <v>148176.49</v>
      </c>
      <c r="E19" s="47">
        <v>205715.94579898001</v>
      </c>
      <c r="F19" s="147">
        <v>194232.16930134755</v>
      </c>
      <c r="G19" s="108">
        <v>168072.46308882398</v>
      </c>
      <c r="H19" s="56" t="s">
        <v>48</v>
      </c>
      <c r="I19" s="183" t="s">
        <v>30</v>
      </c>
      <c r="K19" s="133"/>
      <c r="O19" s="111"/>
    </row>
    <row r="20" spans="1:15" ht="13.5" customHeight="1">
      <c r="A20" s="63" t="s">
        <v>31</v>
      </c>
      <c r="B20" s="56" t="s">
        <v>39</v>
      </c>
      <c r="C20" s="47">
        <v>273969.00108927552</v>
      </c>
      <c r="D20" s="47">
        <v>419559.59</v>
      </c>
      <c r="E20" s="47">
        <v>474478.70519927301</v>
      </c>
      <c r="F20" s="147">
        <v>673810.83069865243</v>
      </c>
      <c r="G20" s="108">
        <v>741251.24144441565</v>
      </c>
      <c r="H20" s="56" t="s">
        <v>49</v>
      </c>
      <c r="I20" s="183" t="s">
        <v>31</v>
      </c>
      <c r="K20" s="133"/>
    </row>
    <row r="21" spans="1:15" s="81" customFormat="1" ht="13.5" customHeight="1">
      <c r="A21" s="65" t="s">
        <v>11</v>
      </c>
      <c r="B21" s="55" t="s">
        <v>40</v>
      </c>
      <c r="C21" s="119">
        <v>610344.30000000005</v>
      </c>
      <c r="D21" s="119">
        <v>811154</v>
      </c>
      <c r="E21" s="119">
        <v>925451.08911817102</v>
      </c>
      <c r="F21" s="146">
        <v>1023015</v>
      </c>
      <c r="G21" s="119">
        <v>1100890.8606130725</v>
      </c>
      <c r="H21" s="55" t="s">
        <v>50</v>
      </c>
      <c r="I21" s="182" t="s">
        <v>11</v>
      </c>
      <c r="J21" s="80"/>
      <c r="K21" s="133"/>
    </row>
    <row r="22" spans="1:15" ht="13.5" customHeight="1">
      <c r="A22" s="63" t="s">
        <v>30</v>
      </c>
      <c r="B22" s="56" t="s">
        <v>130</v>
      </c>
      <c r="C22" s="47">
        <v>466188.1173146264</v>
      </c>
      <c r="D22" s="47">
        <v>607471</v>
      </c>
      <c r="E22" s="47">
        <v>668808.89359852101</v>
      </c>
      <c r="F22" s="147">
        <v>692950.67609329184</v>
      </c>
      <c r="G22" s="108">
        <v>740849.52789167082</v>
      </c>
      <c r="H22" s="56" t="s">
        <v>51</v>
      </c>
      <c r="I22" s="183" t="s">
        <v>30</v>
      </c>
      <c r="K22" s="133"/>
    </row>
    <row r="23" spans="1:15" ht="13.5" customHeight="1">
      <c r="A23" s="63" t="s">
        <v>31</v>
      </c>
      <c r="B23" s="56" t="s">
        <v>41</v>
      </c>
      <c r="C23" s="47">
        <v>144156.18268537364</v>
      </c>
      <c r="D23" s="47">
        <v>203683</v>
      </c>
      <c r="E23" s="47">
        <v>256642.19551965001</v>
      </c>
      <c r="F23" s="147">
        <v>330064.32390670816</v>
      </c>
      <c r="G23" s="108">
        <v>360041.33272140176</v>
      </c>
      <c r="H23" s="56" t="s">
        <v>52</v>
      </c>
      <c r="I23" s="183" t="s">
        <v>31</v>
      </c>
      <c r="K23" s="133"/>
      <c r="L23" s="109"/>
    </row>
    <row r="24" spans="1:15" s="81" customFormat="1" ht="13.5" customHeight="1">
      <c r="A24" s="65">
        <v>5</v>
      </c>
      <c r="B24" s="57" t="s">
        <v>110</v>
      </c>
      <c r="C24" s="107">
        <v>17811.409336497331</v>
      </c>
      <c r="D24" s="107">
        <v>26593.292861012975</v>
      </c>
      <c r="E24" s="107">
        <v>19844.900323422276</v>
      </c>
      <c r="F24" s="148">
        <v>-19479</v>
      </c>
      <c r="G24" s="107">
        <v>25374.881760515738</v>
      </c>
      <c r="H24" s="57" t="s">
        <v>26</v>
      </c>
      <c r="I24" s="124">
        <v>5</v>
      </c>
      <c r="J24" s="80"/>
      <c r="K24" s="133"/>
    </row>
    <row r="25" spans="1:15" s="81" customFormat="1" ht="13.5" customHeight="1">
      <c r="A25" s="65">
        <v>6</v>
      </c>
      <c r="B25" s="57" t="s">
        <v>24</v>
      </c>
      <c r="C25" s="99"/>
      <c r="D25" s="99"/>
      <c r="E25" s="99"/>
      <c r="F25" s="184"/>
      <c r="G25" s="99"/>
      <c r="H25" s="57" t="s">
        <v>27</v>
      </c>
      <c r="I25" s="124">
        <v>6</v>
      </c>
      <c r="J25" s="80"/>
    </row>
    <row r="26" spans="1:15" ht="13.5" customHeight="1" thickBot="1">
      <c r="A26" s="132" t="s">
        <v>16</v>
      </c>
      <c r="B26" s="131"/>
      <c r="C26" s="130">
        <v>1655304.7424015815</v>
      </c>
      <c r="D26" s="130">
        <v>1804518.9058561993</v>
      </c>
      <c r="E26" s="130">
        <v>1956772.2565246788</v>
      </c>
      <c r="F26" s="129">
        <v>2236062.9999999995</v>
      </c>
      <c r="G26" s="130">
        <v>2459933.0447048107</v>
      </c>
      <c r="H26" s="131" t="s">
        <v>17</v>
      </c>
      <c r="I26" s="185"/>
    </row>
    <row r="28" spans="1:15">
      <c r="B28" s="81" t="s">
        <v>169</v>
      </c>
    </row>
    <row r="29" spans="1:15">
      <c r="B29" s="81"/>
    </row>
    <row r="30" spans="1:15" ht="12.6" customHeight="1"/>
    <row r="32" spans="1:15">
      <c r="B32" s="62"/>
    </row>
    <row r="97" spans="7:7">
      <c r="G97" s="127"/>
    </row>
    <row r="99" spans="7:7">
      <c r="G99" s="127"/>
    </row>
  </sheetData>
  <mergeCells count="4">
    <mergeCell ref="I6:I7"/>
    <mergeCell ref="A6:A7"/>
    <mergeCell ref="B6:B7"/>
    <mergeCell ref="C6:G6"/>
  </mergeCells>
  <pageMargins left="0.17" right="0.1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J28"/>
  <sheetViews>
    <sheetView workbookViewId="0"/>
  </sheetViews>
  <sheetFormatPr defaultRowHeight="12.75"/>
  <cols>
    <col min="1" max="1" width="6.42578125" customWidth="1"/>
    <col min="2" max="2" width="48.85546875" customWidth="1"/>
    <col min="3" max="7" width="8.42578125" customWidth="1"/>
    <col min="8" max="8" width="45.28515625" customWidth="1"/>
    <col min="9" max="9" width="6.42578125" customWidth="1"/>
  </cols>
  <sheetData>
    <row r="1" spans="1:10">
      <c r="A1" s="1" t="s">
        <v>28</v>
      </c>
      <c r="B1" s="1"/>
      <c r="C1" s="7"/>
      <c r="D1" s="7"/>
      <c r="E1" s="7"/>
      <c r="F1" s="7"/>
      <c r="G1" s="7"/>
      <c r="H1" s="7"/>
      <c r="I1" s="7"/>
      <c r="J1" s="6"/>
    </row>
    <row r="2" spans="1:10">
      <c r="A2" s="1" t="s">
        <v>19</v>
      </c>
      <c r="B2" s="1"/>
      <c r="C2" s="7"/>
      <c r="D2" s="7"/>
      <c r="E2" s="7"/>
      <c r="F2" s="7"/>
      <c r="G2" s="7"/>
      <c r="H2" s="7"/>
      <c r="I2" s="7"/>
      <c r="J2" s="6"/>
    </row>
    <row r="3" spans="1:10">
      <c r="A3" s="1" t="s">
        <v>173</v>
      </c>
      <c r="B3" s="1"/>
      <c r="C3" s="7"/>
      <c r="D3" s="7"/>
      <c r="E3" s="7"/>
      <c r="F3" s="7"/>
      <c r="G3" s="7"/>
      <c r="H3" s="7"/>
      <c r="I3" s="7"/>
      <c r="J3" s="6"/>
    </row>
    <row r="4" spans="1:10">
      <c r="A4" s="1"/>
      <c r="B4" s="1"/>
      <c r="C4" s="7"/>
      <c r="D4" s="7"/>
      <c r="E4" s="7"/>
      <c r="F4" s="7"/>
      <c r="G4" s="7"/>
      <c r="H4" s="7"/>
      <c r="I4" s="7"/>
      <c r="J4" s="6"/>
    </row>
    <row r="5" spans="1:10" ht="13.5" thickBot="1">
      <c r="A5" s="7"/>
      <c r="B5" s="9"/>
      <c r="C5" s="7"/>
      <c r="D5" s="7"/>
      <c r="E5" s="7"/>
      <c r="F5" s="7"/>
      <c r="G5" s="7"/>
      <c r="H5" s="36" t="s">
        <v>29</v>
      </c>
      <c r="I5" s="7"/>
      <c r="J5" s="6"/>
    </row>
    <row r="6" spans="1:10">
      <c r="A6" s="222" t="s">
        <v>2</v>
      </c>
      <c r="B6" s="224" t="s">
        <v>3</v>
      </c>
      <c r="C6" s="224" t="s">
        <v>4</v>
      </c>
      <c r="D6" s="224"/>
      <c r="E6" s="224"/>
      <c r="F6" s="224"/>
      <c r="G6" s="224"/>
      <c r="H6" s="224" t="s">
        <v>5</v>
      </c>
      <c r="I6" s="220" t="s">
        <v>18</v>
      </c>
      <c r="J6" s="6"/>
    </row>
    <row r="7" spans="1:10">
      <c r="A7" s="223"/>
      <c r="B7" s="225"/>
      <c r="C7" s="171">
        <v>2020</v>
      </c>
      <c r="D7" s="171">
        <v>2021</v>
      </c>
      <c r="E7" s="171">
        <v>2022</v>
      </c>
      <c r="F7" s="171">
        <v>2023</v>
      </c>
      <c r="G7" s="171" t="s">
        <v>168</v>
      </c>
      <c r="H7" s="225"/>
      <c r="I7" s="221"/>
      <c r="J7" s="6"/>
    </row>
    <row r="8" spans="1:10">
      <c r="A8" s="23"/>
      <c r="B8" s="3" t="s">
        <v>6</v>
      </c>
      <c r="C8" s="71"/>
      <c r="D8" s="71"/>
      <c r="E8" s="71"/>
      <c r="F8" s="71"/>
      <c r="G8" s="71"/>
      <c r="H8" s="3" t="s">
        <v>7</v>
      </c>
      <c r="I8" s="26"/>
      <c r="J8" s="6"/>
    </row>
    <row r="9" spans="1:10">
      <c r="A9" s="27">
        <v>1</v>
      </c>
      <c r="B9" s="4" t="s">
        <v>54</v>
      </c>
      <c r="C9" s="54">
        <v>-3.2756672579700989</v>
      </c>
      <c r="D9" s="54">
        <v>8.1627766662919328</v>
      </c>
      <c r="E9" s="54">
        <v>13.599212574364785</v>
      </c>
      <c r="F9" s="54">
        <v>8.1014345908609187</v>
      </c>
      <c r="G9" s="54">
        <v>6.3098596284401509</v>
      </c>
      <c r="H9" s="4" t="s">
        <v>60</v>
      </c>
      <c r="I9" s="28">
        <v>1</v>
      </c>
      <c r="J9" s="6"/>
    </row>
    <row r="10" spans="1:10" s="77" customFormat="1">
      <c r="A10" s="74" t="s">
        <v>10</v>
      </c>
      <c r="B10" s="20" t="s">
        <v>32</v>
      </c>
      <c r="C10" s="54">
        <v>-4.5226780033469538</v>
      </c>
      <c r="D10" s="54">
        <v>8.3185678254305486</v>
      </c>
      <c r="E10" s="54">
        <v>14.70292221145732</v>
      </c>
      <c r="F10" s="54">
        <v>8.137063677640171</v>
      </c>
      <c r="G10" s="54">
        <v>5.8479126671826549</v>
      </c>
      <c r="H10" s="20" t="s">
        <v>42</v>
      </c>
      <c r="I10" s="75" t="s">
        <v>10</v>
      </c>
      <c r="J10" s="76"/>
    </row>
    <row r="11" spans="1:10" s="37" customFormat="1">
      <c r="A11" s="27" t="s">
        <v>11</v>
      </c>
      <c r="B11" s="20" t="s">
        <v>33</v>
      </c>
      <c r="C11" s="115">
        <v>4.2905020136813903</v>
      </c>
      <c r="D11" s="115">
        <v>6.8670544620120495</v>
      </c>
      <c r="E11" s="115">
        <v>7.9385292159870318</v>
      </c>
      <c r="F11" s="115">
        <v>9.7754670379428603</v>
      </c>
      <c r="G11" s="115">
        <v>9.1132519237937686</v>
      </c>
      <c r="H11" s="20" t="s">
        <v>43</v>
      </c>
      <c r="I11" s="28" t="s">
        <v>11</v>
      </c>
      <c r="J11" s="8"/>
    </row>
    <row r="12" spans="1:10">
      <c r="A12" s="31" t="s">
        <v>30</v>
      </c>
      <c r="B12" s="19" t="s">
        <v>34</v>
      </c>
      <c r="C12" s="54">
        <v>1.3479219976046011</v>
      </c>
      <c r="D12" s="54">
        <v>10.820388429484765</v>
      </c>
      <c r="E12" s="54">
        <v>6.1628940950670454</v>
      </c>
      <c r="F12" s="54">
        <v>7.0999394937260689</v>
      </c>
      <c r="G12" s="54">
        <v>9.6935526136362</v>
      </c>
      <c r="H12" s="19" t="s">
        <v>44</v>
      </c>
      <c r="I12" s="32" t="s">
        <v>30</v>
      </c>
      <c r="J12" s="6"/>
    </row>
    <row r="13" spans="1:10">
      <c r="A13" s="31" t="s">
        <v>31</v>
      </c>
      <c r="B13" s="19" t="s">
        <v>35</v>
      </c>
      <c r="C13" s="54">
        <v>6.8583459892309833</v>
      </c>
      <c r="D13" s="54">
        <v>3.5950773603798467</v>
      </c>
      <c r="E13" s="54">
        <v>9.5106323272636644</v>
      </c>
      <c r="F13" s="54">
        <v>12.071896921167124</v>
      </c>
      <c r="G13" s="54">
        <v>8.6372712134441514</v>
      </c>
      <c r="H13" s="19" t="s">
        <v>45</v>
      </c>
      <c r="I13" s="32" t="s">
        <v>31</v>
      </c>
      <c r="J13" s="6"/>
    </row>
    <row r="14" spans="1:10" s="37" customFormat="1">
      <c r="A14" s="27" t="s">
        <v>12</v>
      </c>
      <c r="B14" s="20" t="s">
        <v>36</v>
      </c>
      <c r="C14" s="115">
        <v>-6.4137125295644211</v>
      </c>
      <c r="D14" s="115">
        <v>15.318459283466652</v>
      </c>
      <c r="E14" s="115">
        <v>8.2104032471684434</v>
      </c>
      <c r="F14" s="115">
        <v>-19.193129413694322</v>
      </c>
      <c r="G14" s="115">
        <v>3.1364920323692331</v>
      </c>
      <c r="H14" s="20" t="s">
        <v>46</v>
      </c>
      <c r="I14" s="28" t="s">
        <v>12</v>
      </c>
      <c r="J14" s="8"/>
    </row>
    <row r="15" spans="1:10" s="81" customFormat="1">
      <c r="A15" s="65">
        <v>2</v>
      </c>
      <c r="B15" s="57" t="s">
        <v>13</v>
      </c>
      <c r="C15" s="125">
        <v>-0.94388131441543521</v>
      </c>
      <c r="D15" s="125">
        <v>21.748081029924052</v>
      </c>
      <c r="E15" s="125">
        <v>8.7312836609144853</v>
      </c>
      <c r="F15" s="125">
        <v>3.9517315477221473</v>
      </c>
      <c r="G15" s="125">
        <v>6.7956992854972214</v>
      </c>
      <c r="H15" s="57" t="s">
        <v>14</v>
      </c>
      <c r="I15" s="66">
        <v>2</v>
      </c>
      <c r="J15" s="142"/>
    </row>
    <row r="16" spans="1:10" s="37" customFormat="1">
      <c r="A16" s="27">
        <v>3</v>
      </c>
      <c r="B16" s="4" t="s">
        <v>53</v>
      </c>
      <c r="C16" s="115">
        <v>-2.7671557012905339</v>
      </c>
      <c r="D16" s="115">
        <v>11.180946022282811</v>
      </c>
      <c r="E16" s="115">
        <v>12.414941478775049</v>
      </c>
      <c r="F16" s="115">
        <v>7.1249747248060942</v>
      </c>
      <c r="G16" s="115">
        <v>6.4207953303381089</v>
      </c>
      <c r="H16" s="4" t="s">
        <v>55</v>
      </c>
      <c r="I16" s="28">
        <v>3</v>
      </c>
      <c r="J16" s="8"/>
    </row>
    <row r="17" spans="1:10" s="37" customFormat="1">
      <c r="A17" s="27">
        <v>4</v>
      </c>
      <c r="B17" s="4" t="s">
        <v>114</v>
      </c>
      <c r="C17" s="115">
        <v>3.3793924916966489</v>
      </c>
      <c r="D17" s="115">
        <v>4.0191193936379221</v>
      </c>
      <c r="E17" s="115">
        <v>-10.941478668416011</v>
      </c>
      <c r="F17" s="115">
        <v>-41.136721606871774</v>
      </c>
      <c r="G17" s="115">
        <v>32.950580934400989</v>
      </c>
      <c r="H17" s="4" t="s">
        <v>115</v>
      </c>
      <c r="I17" s="28">
        <v>4</v>
      </c>
      <c r="J17" s="8"/>
    </row>
    <row r="18" spans="1:10" s="37" customFormat="1">
      <c r="A18" s="27" t="s">
        <v>10</v>
      </c>
      <c r="B18" s="20" t="s">
        <v>58</v>
      </c>
      <c r="C18" s="115">
        <v>-29.523286650952699</v>
      </c>
      <c r="D18" s="115">
        <v>55.691489882028378</v>
      </c>
      <c r="E18" s="115">
        <v>37.595848439911464</v>
      </c>
      <c r="F18" s="115">
        <v>13.591866313654677</v>
      </c>
      <c r="G18" s="115">
        <v>0.5791478109243684</v>
      </c>
      <c r="H18" s="20" t="s">
        <v>56</v>
      </c>
      <c r="I18" s="28" t="s">
        <v>10</v>
      </c>
      <c r="J18" s="8"/>
    </row>
    <row r="19" spans="1:10">
      <c r="A19" s="31" t="s">
        <v>30</v>
      </c>
      <c r="B19" s="19" t="s">
        <v>38</v>
      </c>
      <c r="C19" s="54">
        <v>-11.950648292127752</v>
      </c>
      <c r="D19" s="54">
        <v>57.677432467185611</v>
      </c>
      <c r="E19" s="54">
        <v>48.591653677569468</v>
      </c>
      <c r="F19" s="54">
        <v>-13.210921504064046</v>
      </c>
      <c r="G19" s="54">
        <v>-15.3271139403966</v>
      </c>
      <c r="H19" s="19" t="s">
        <v>48</v>
      </c>
      <c r="I19" s="32" t="s">
        <v>30</v>
      </c>
      <c r="J19" s="6"/>
    </row>
    <row r="20" spans="1:10">
      <c r="A20" s="31" t="s">
        <v>31</v>
      </c>
      <c r="B20" s="19" t="s">
        <v>39</v>
      </c>
      <c r="C20" s="54">
        <v>-34.209736674283278</v>
      </c>
      <c r="D20" s="54">
        <v>54.982666157254101</v>
      </c>
      <c r="E20" s="54">
        <v>33.602979942645788</v>
      </c>
      <c r="F20" s="54">
        <v>24.416574756760284</v>
      </c>
      <c r="G20" s="54">
        <v>5.0603155485874822</v>
      </c>
      <c r="H20" s="19" t="s">
        <v>49</v>
      </c>
      <c r="I20" s="32" t="s">
        <v>31</v>
      </c>
      <c r="J20" s="6"/>
    </row>
    <row r="21" spans="1:10" s="37" customFormat="1">
      <c r="A21" s="27" t="s">
        <v>11</v>
      </c>
      <c r="B21" s="20" t="s">
        <v>59</v>
      </c>
      <c r="C21" s="115">
        <v>-19.522132154218809</v>
      </c>
      <c r="D21" s="115">
        <v>35.515503634254515</v>
      </c>
      <c r="E21" s="115">
        <v>23.048748123917591</v>
      </c>
      <c r="F21" s="115">
        <v>1.7201611994554327</v>
      </c>
      <c r="G21" s="115">
        <v>4.6426284135384606</v>
      </c>
      <c r="H21" s="20" t="s">
        <v>57</v>
      </c>
      <c r="I21" s="28" t="s">
        <v>11</v>
      </c>
      <c r="J21" s="8"/>
    </row>
    <row r="22" spans="1:10">
      <c r="A22" s="31" t="s">
        <v>30</v>
      </c>
      <c r="B22" s="19" t="s">
        <v>130</v>
      </c>
      <c r="C22" s="54">
        <v>-6.1747964114819922</v>
      </c>
      <c r="D22" s="54">
        <v>33.354556995094896</v>
      </c>
      <c r="E22" s="54">
        <v>18.149655692157211</v>
      </c>
      <c r="F22" s="54">
        <v>-6.0937381916465085</v>
      </c>
      <c r="G22" s="54">
        <v>5.7952030097222007</v>
      </c>
      <c r="H22" s="19" t="s">
        <v>51</v>
      </c>
      <c r="I22" s="32" t="s">
        <v>30</v>
      </c>
      <c r="J22" s="6"/>
    </row>
    <row r="23" spans="1:10">
      <c r="A23" s="31" t="s">
        <v>31</v>
      </c>
      <c r="B23" s="19" t="s">
        <v>41</v>
      </c>
      <c r="C23" s="54">
        <v>-44.810169603722414</v>
      </c>
      <c r="D23" s="54">
        <v>42.475756853978652</v>
      </c>
      <c r="E23" s="54">
        <v>37.818170776212469</v>
      </c>
      <c r="F23" s="54">
        <v>21.915059919047181</v>
      </c>
      <c r="G23" s="54">
        <v>2.3481704596085109</v>
      </c>
      <c r="H23" s="19" t="s">
        <v>52</v>
      </c>
      <c r="I23" s="32" t="s">
        <v>31</v>
      </c>
      <c r="J23" s="6"/>
    </row>
    <row r="24" spans="1:10" s="37" customFormat="1" ht="13.5" thickBot="1">
      <c r="A24" s="33">
        <v>5</v>
      </c>
      <c r="B24" s="24" t="s">
        <v>110</v>
      </c>
      <c r="C24" s="116"/>
      <c r="D24" s="116"/>
      <c r="E24" s="175"/>
      <c r="F24" s="175"/>
      <c r="G24" s="175"/>
      <c r="H24" s="24" t="s">
        <v>26</v>
      </c>
      <c r="I24" s="21">
        <v>5</v>
      </c>
      <c r="J24" s="8"/>
    </row>
    <row r="25" spans="1:10">
      <c r="C25" s="10"/>
      <c r="D25" s="10"/>
      <c r="E25" s="10"/>
      <c r="F25" s="10"/>
      <c r="G25" s="10"/>
      <c r="H25" s="10"/>
      <c r="J25" s="6"/>
    </row>
    <row r="26" spans="1:10">
      <c r="A26" s="6"/>
      <c r="B26" s="112" t="s">
        <v>169</v>
      </c>
      <c r="C26" s="70"/>
      <c r="D26" s="70"/>
      <c r="E26" s="70"/>
      <c r="F26" s="70"/>
      <c r="G26" s="70"/>
      <c r="H26" s="10"/>
      <c r="I26" s="6"/>
      <c r="J26" s="6"/>
    </row>
    <row r="27" spans="1:10">
      <c r="A27" s="6"/>
      <c r="B27" s="4"/>
      <c r="C27" s="70"/>
      <c r="D27" s="70"/>
      <c r="E27" s="70"/>
      <c r="F27" s="70"/>
      <c r="G27" s="70"/>
      <c r="H27" s="10"/>
      <c r="I27" s="6"/>
      <c r="J27" s="6"/>
    </row>
    <row r="28" spans="1:10">
      <c r="C28" s="70"/>
      <c r="D28" s="70"/>
      <c r="E28" s="70"/>
      <c r="F28" s="70"/>
      <c r="G28" s="70"/>
      <c r="H28" s="10"/>
    </row>
  </sheetData>
  <mergeCells count="5">
    <mergeCell ref="I6:I7"/>
    <mergeCell ref="A6:A7"/>
    <mergeCell ref="B6:B7"/>
    <mergeCell ref="H6:H7"/>
    <mergeCell ref="C6:G6"/>
  </mergeCells>
  <phoneticPr fontId="8" type="noConversion"/>
  <pageMargins left="0.75" right="0.17" top="1" bottom="1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J45"/>
  <sheetViews>
    <sheetView workbookViewId="0"/>
  </sheetViews>
  <sheetFormatPr defaultRowHeight="12.75"/>
  <cols>
    <col min="1" max="1" width="6.42578125" customWidth="1"/>
    <col min="2" max="2" width="45.85546875" customWidth="1"/>
    <col min="3" max="7" width="10.140625" customWidth="1"/>
    <col min="8" max="8" width="43.42578125" customWidth="1"/>
    <col min="9" max="9" width="6.42578125" customWidth="1"/>
  </cols>
  <sheetData>
    <row r="1" spans="1:10">
      <c r="A1" s="1" t="s">
        <v>20</v>
      </c>
      <c r="B1" s="7"/>
      <c r="C1" s="6"/>
      <c r="D1" s="6"/>
      <c r="E1" s="6"/>
      <c r="F1" s="6"/>
      <c r="G1" s="6"/>
      <c r="H1" s="6"/>
      <c r="I1" s="6"/>
      <c r="J1" s="6"/>
    </row>
    <row r="2" spans="1:10">
      <c r="A2" s="5" t="s">
        <v>21</v>
      </c>
      <c r="B2" s="7"/>
      <c r="C2" s="6"/>
      <c r="D2" s="6"/>
      <c r="E2" s="6"/>
      <c r="F2" s="6"/>
      <c r="G2" s="6"/>
      <c r="H2" s="6"/>
      <c r="I2" s="6"/>
      <c r="J2" s="6"/>
    </row>
    <row r="3" spans="1:10">
      <c r="A3" s="1" t="s">
        <v>174</v>
      </c>
      <c r="B3" s="7"/>
      <c r="C3" s="6"/>
      <c r="D3" s="6"/>
      <c r="E3" s="6"/>
      <c r="F3" s="6"/>
      <c r="G3" s="6"/>
      <c r="H3" s="6"/>
      <c r="I3" s="6"/>
      <c r="J3" s="6"/>
    </row>
    <row r="4" spans="1:10">
      <c r="A4" s="1"/>
      <c r="B4" s="7"/>
      <c r="C4" s="6"/>
      <c r="D4" s="6"/>
      <c r="E4" s="6"/>
      <c r="F4" s="6"/>
      <c r="G4" s="6"/>
      <c r="H4" s="6"/>
      <c r="I4" s="6"/>
      <c r="J4" s="6"/>
    </row>
    <row r="5" spans="1:10" ht="13.5" thickBot="1">
      <c r="A5" s="1"/>
      <c r="B5" s="7"/>
      <c r="C5" s="6"/>
      <c r="D5" s="6"/>
      <c r="E5" s="6"/>
      <c r="F5" s="6"/>
      <c r="G5" s="6"/>
      <c r="H5" s="36" t="s">
        <v>29</v>
      </c>
      <c r="I5" s="6"/>
      <c r="J5" s="6"/>
    </row>
    <row r="6" spans="1:10">
      <c r="A6" s="222" t="s">
        <v>2</v>
      </c>
      <c r="B6" s="224" t="s">
        <v>3</v>
      </c>
      <c r="C6" s="224" t="s">
        <v>4</v>
      </c>
      <c r="D6" s="224"/>
      <c r="E6" s="224"/>
      <c r="F6" s="224"/>
      <c r="G6" s="224"/>
      <c r="H6" s="224" t="s">
        <v>5</v>
      </c>
      <c r="I6" s="220" t="s">
        <v>18</v>
      </c>
      <c r="J6" s="8"/>
    </row>
    <row r="7" spans="1:10">
      <c r="A7" s="223"/>
      <c r="B7" s="225"/>
      <c r="C7" s="171">
        <v>2020</v>
      </c>
      <c r="D7" s="171">
        <v>2021</v>
      </c>
      <c r="E7" s="171">
        <v>2022</v>
      </c>
      <c r="F7" s="171">
        <v>2023</v>
      </c>
      <c r="G7" s="171" t="s">
        <v>168</v>
      </c>
      <c r="H7" s="225"/>
      <c r="I7" s="221"/>
      <c r="J7" s="8"/>
    </row>
    <row r="8" spans="1:10">
      <c r="A8" s="23"/>
      <c r="B8" s="3" t="s">
        <v>6</v>
      </c>
      <c r="C8" s="7"/>
      <c r="D8" s="7"/>
      <c r="E8" s="7"/>
      <c r="F8" s="7"/>
      <c r="G8" s="7"/>
      <c r="H8" s="3" t="s">
        <v>7</v>
      </c>
      <c r="I8" s="26"/>
      <c r="J8" s="6"/>
    </row>
    <row r="9" spans="1:10">
      <c r="A9" s="27">
        <v>1</v>
      </c>
      <c r="B9" s="4" t="s">
        <v>54</v>
      </c>
      <c r="C9" s="67">
        <v>88.220830186290527</v>
      </c>
      <c r="D9" s="67">
        <v>84.65202575464248</v>
      </c>
      <c r="E9" s="67">
        <v>83.501526997118077</v>
      </c>
      <c r="F9" s="67">
        <v>82.075501499174976</v>
      </c>
      <c r="G9" s="67">
        <v>81.933402409273342</v>
      </c>
      <c r="H9" s="4" t="s">
        <v>60</v>
      </c>
      <c r="I9" s="28">
        <v>1</v>
      </c>
      <c r="J9" s="6"/>
    </row>
    <row r="10" spans="1:10">
      <c r="A10" s="29" t="s">
        <v>10</v>
      </c>
      <c r="B10" s="20" t="s">
        <v>32</v>
      </c>
      <c r="C10" s="67">
        <v>73.682876164915214</v>
      </c>
      <c r="D10" s="67">
        <v>70.804011935572859</v>
      </c>
      <c r="E10" s="67">
        <v>70.520290068362655</v>
      </c>
      <c r="F10" s="67">
        <v>69.338801827746309</v>
      </c>
      <c r="G10" s="67">
        <v>68.917978637346295</v>
      </c>
      <c r="H10" s="20" t="s">
        <v>42</v>
      </c>
      <c r="I10" s="30" t="s">
        <v>10</v>
      </c>
      <c r="J10" s="6"/>
    </row>
    <row r="11" spans="1:10">
      <c r="A11" s="29" t="s">
        <v>11</v>
      </c>
      <c r="B11" s="20" t="s">
        <v>33</v>
      </c>
      <c r="C11" s="67">
        <v>13.667328450912091</v>
      </c>
      <c r="D11" s="67">
        <v>12.95734010141755</v>
      </c>
      <c r="E11" s="67">
        <v>12.144344972425618</v>
      </c>
      <c r="F11" s="67">
        <v>12.121798455332474</v>
      </c>
      <c r="G11" s="67">
        <v>12.419910276419213</v>
      </c>
      <c r="H11" s="20" t="s">
        <v>43</v>
      </c>
      <c r="I11" s="30" t="s">
        <v>11</v>
      </c>
      <c r="J11" s="6"/>
    </row>
    <row r="12" spans="1:10">
      <c r="A12" s="31" t="s">
        <v>30</v>
      </c>
      <c r="B12" s="19" t="s">
        <v>34</v>
      </c>
      <c r="C12" s="67">
        <v>6.1892402007558935</v>
      </c>
      <c r="D12" s="67">
        <v>6.0847871829996549</v>
      </c>
      <c r="E12" s="67">
        <v>5.6091865455123422</v>
      </c>
      <c r="F12" s="67">
        <v>5.4623154761930461</v>
      </c>
      <c r="G12" s="67">
        <v>5.6264152498814832</v>
      </c>
      <c r="H12" s="19" t="s">
        <v>44</v>
      </c>
      <c r="I12" s="32" t="s">
        <v>30</v>
      </c>
      <c r="J12" s="6"/>
    </row>
    <row r="13" spans="1:10">
      <c r="A13" s="31" t="s">
        <v>31</v>
      </c>
      <c r="B13" s="19" t="s">
        <v>35</v>
      </c>
      <c r="C13" s="67">
        <v>7.4780882501561976</v>
      </c>
      <c r="D13" s="67">
        <v>6.8725529184178944</v>
      </c>
      <c r="E13" s="67">
        <v>6.5351584269132745</v>
      </c>
      <c r="F13" s="67">
        <v>6.6594829791394279</v>
      </c>
      <c r="G13" s="67">
        <v>6.7934950265377294</v>
      </c>
      <c r="H13" s="19" t="s">
        <v>45</v>
      </c>
      <c r="I13" s="32" t="s">
        <v>31</v>
      </c>
      <c r="J13" s="6"/>
    </row>
    <row r="14" spans="1:10">
      <c r="A14" s="29" t="s">
        <v>12</v>
      </c>
      <c r="B14" s="20" t="s">
        <v>36</v>
      </c>
      <c r="C14" s="67">
        <v>0.87062557046323674</v>
      </c>
      <c r="D14" s="67">
        <v>0.89067371765207681</v>
      </c>
      <c r="E14" s="67">
        <v>0.8368919563298115</v>
      </c>
      <c r="F14" s="67">
        <v>0.61490121609618775</v>
      </c>
      <c r="G14" s="67">
        <v>0.59551349550784527</v>
      </c>
      <c r="H14" s="20" t="s">
        <v>46</v>
      </c>
      <c r="I14" s="30" t="s">
        <v>12</v>
      </c>
      <c r="J14" s="6"/>
    </row>
    <row r="15" spans="1:10">
      <c r="A15" s="27">
        <v>2</v>
      </c>
      <c r="B15" s="4" t="s">
        <v>13</v>
      </c>
      <c r="C15" s="67">
        <v>25.197571830209231</v>
      </c>
      <c r="D15" s="67">
        <v>27.215054231764917</v>
      </c>
      <c r="E15" s="67">
        <v>25.69481294588557</v>
      </c>
      <c r="F15" s="67">
        <v>24.286495893523576</v>
      </c>
      <c r="G15" s="67">
        <v>24.355246106952531</v>
      </c>
      <c r="H15" s="4" t="s">
        <v>14</v>
      </c>
      <c r="I15" s="28">
        <v>2</v>
      </c>
      <c r="J15" s="6"/>
    </row>
    <row r="16" spans="1:10">
      <c r="A16" s="27">
        <v>3</v>
      </c>
      <c r="B16" s="4" t="s">
        <v>53</v>
      </c>
      <c r="C16" s="67">
        <v>113.41840864682848</v>
      </c>
      <c r="D16" s="67">
        <v>111.86707998640739</v>
      </c>
      <c r="E16" s="67">
        <v>109.19633994300366</v>
      </c>
      <c r="F16" s="67">
        <v>106.36199739269854</v>
      </c>
      <c r="G16" s="67">
        <v>106.28864851622588</v>
      </c>
      <c r="H16" s="4" t="s">
        <v>55</v>
      </c>
      <c r="I16" s="28">
        <v>3</v>
      </c>
      <c r="J16" s="6"/>
    </row>
    <row r="17" spans="1:10">
      <c r="A17" s="27">
        <v>4</v>
      </c>
      <c r="B17" s="4" t="s">
        <v>116</v>
      </c>
      <c r="C17" s="67">
        <v>-14.43918020022234</v>
      </c>
      <c r="D17" s="67">
        <v>-13.32429062151625</v>
      </c>
      <c r="E17" s="67">
        <v>-10.303892472673114</v>
      </c>
      <c r="F17" s="67">
        <v>-5.5148465722906259</v>
      </c>
      <c r="G17" s="67">
        <v>-6.8848990069265774</v>
      </c>
      <c r="H17" s="4" t="s">
        <v>117</v>
      </c>
      <c r="I17" s="28">
        <v>4</v>
      </c>
      <c r="J17" s="6"/>
    </row>
    <row r="18" spans="1:10">
      <c r="A18" s="29" t="s">
        <v>10</v>
      </c>
      <c r="B18" s="20" t="s">
        <v>58</v>
      </c>
      <c r="C18" s="67">
        <v>22.540755238464946</v>
      </c>
      <c r="D18" s="67">
        <v>31.133054026881425</v>
      </c>
      <c r="E18" s="67">
        <v>37.197075559279043</v>
      </c>
      <c r="F18" s="67">
        <v>38.418791719545673</v>
      </c>
      <c r="G18" s="67">
        <v>36.284868533556711</v>
      </c>
      <c r="H18" s="20" t="s">
        <v>56</v>
      </c>
      <c r="I18" s="30" t="s">
        <v>10</v>
      </c>
      <c r="J18" s="6"/>
    </row>
    <row r="19" spans="1:10">
      <c r="A19" s="31" t="s">
        <v>30</v>
      </c>
      <c r="B19" s="19" t="s">
        <v>38</v>
      </c>
      <c r="C19" s="67">
        <v>5.9290566415614121</v>
      </c>
      <c r="D19" s="67">
        <v>8.2936084169983708</v>
      </c>
      <c r="E19" s="67">
        <v>10.700884668868595</v>
      </c>
      <c r="F19" s="67">
        <v>8.4444706512241137</v>
      </c>
      <c r="G19" s="67">
        <v>6.7141446539136522</v>
      </c>
      <c r="H19" s="19" t="s">
        <v>48</v>
      </c>
      <c r="I19" s="32" t="s">
        <v>30</v>
      </c>
      <c r="J19" s="6"/>
    </row>
    <row r="20" spans="1:10">
      <c r="A20" s="31" t="s">
        <v>31</v>
      </c>
      <c r="B20" s="19" t="s">
        <v>39</v>
      </c>
      <c r="C20" s="67">
        <v>16.611698596903523</v>
      </c>
      <c r="D20" s="67">
        <v>22.839445609883054</v>
      </c>
      <c r="E20" s="67">
        <v>26.49619089041045</v>
      </c>
      <c r="F20" s="67">
        <v>29.974321068321565</v>
      </c>
      <c r="G20" s="67">
        <v>29.570723879643062</v>
      </c>
      <c r="H20" s="19" t="s">
        <v>49</v>
      </c>
      <c r="I20" s="32" t="s">
        <v>31</v>
      </c>
      <c r="J20" s="6"/>
    </row>
    <row r="21" spans="1:10">
      <c r="A21" s="29" t="s">
        <v>11</v>
      </c>
      <c r="B21" s="20" t="s">
        <v>59</v>
      </c>
      <c r="C21" s="67">
        <v>36.979935438687285</v>
      </c>
      <c r="D21" s="67">
        <v>44.457344648397672</v>
      </c>
      <c r="E21" s="67">
        <v>47.500968031952155</v>
      </c>
      <c r="F21" s="67">
        <v>43.933638291836303</v>
      </c>
      <c r="G21" s="67">
        <v>43.169767540483292</v>
      </c>
      <c r="H21" s="20" t="s">
        <v>57</v>
      </c>
      <c r="I21" s="30" t="s">
        <v>11</v>
      </c>
      <c r="J21" s="6"/>
    </row>
    <row r="22" spans="1:10">
      <c r="A22" s="31" t="s">
        <v>30</v>
      </c>
      <c r="B22" s="19" t="s">
        <v>130</v>
      </c>
      <c r="C22" s="67">
        <v>28.21884386752382</v>
      </c>
      <c r="D22" s="67">
        <v>33.383776574125825</v>
      </c>
      <c r="E22" s="67">
        <v>34.249139670209189</v>
      </c>
      <c r="F22" s="67">
        <v>29.243671000571304</v>
      </c>
      <c r="G22" s="67">
        <v>29.051714382745214</v>
      </c>
      <c r="H22" s="19" t="s">
        <v>51</v>
      </c>
      <c r="I22" s="32" t="s">
        <v>30</v>
      </c>
      <c r="J22" s="6"/>
    </row>
    <row r="23" spans="1:10">
      <c r="A23" s="31" t="s">
        <v>31</v>
      </c>
      <c r="B23" s="19" t="s">
        <v>41</v>
      </c>
      <c r="C23" s="67">
        <v>8.7610915711635116</v>
      </c>
      <c r="D23" s="67">
        <v>11.073568074271845</v>
      </c>
      <c r="E23" s="67">
        <v>13.251828361742964</v>
      </c>
      <c r="F23" s="67">
        <v>14.689967291264997</v>
      </c>
      <c r="G23" s="67">
        <v>14.118053157738075</v>
      </c>
      <c r="H23" s="19" t="s">
        <v>52</v>
      </c>
      <c r="I23" s="32" t="s">
        <v>31</v>
      </c>
      <c r="J23" s="6"/>
    </row>
    <row r="24" spans="1:10" ht="13.5" thickBot="1">
      <c r="A24" s="33">
        <v>5</v>
      </c>
      <c r="B24" s="24" t="s">
        <v>110</v>
      </c>
      <c r="C24" s="25">
        <v>1.0207715533938537</v>
      </c>
      <c r="D24" s="25">
        <v>1.4572106351088527</v>
      </c>
      <c r="E24" s="25">
        <v>1.1075525296694679</v>
      </c>
      <c r="F24" s="25">
        <v>-0.84715082040791223</v>
      </c>
      <c r="G24" s="25">
        <v>0.59625049070069813</v>
      </c>
      <c r="H24" s="24" t="s">
        <v>26</v>
      </c>
      <c r="I24" s="21">
        <v>5</v>
      </c>
      <c r="J24" s="6"/>
    </row>
    <row r="25" spans="1:10">
      <c r="C25" s="11"/>
      <c r="D25" s="11"/>
      <c r="E25" s="11"/>
      <c r="F25" s="11"/>
      <c r="G25" s="11"/>
    </row>
    <row r="26" spans="1:10">
      <c r="B26" s="37" t="s">
        <v>169</v>
      </c>
      <c r="C26" s="73"/>
      <c r="D26" s="73"/>
      <c r="E26" s="73"/>
      <c r="F26" s="73"/>
      <c r="G26" s="73"/>
    </row>
    <row r="27" spans="1:10">
      <c r="B27" s="37"/>
      <c r="C27" s="11"/>
      <c r="D27" s="11"/>
      <c r="E27" s="11"/>
      <c r="F27" s="11"/>
      <c r="G27" s="11"/>
    </row>
    <row r="28" spans="1:10">
      <c r="C28" s="11"/>
      <c r="D28" s="11"/>
      <c r="E28" s="11"/>
      <c r="F28" s="11"/>
      <c r="G28" s="11"/>
    </row>
    <row r="29" spans="1:10">
      <c r="G29" s="11"/>
    </row>
    <row r="30" spans="1:10">
      <c r="G30" s="53"/>
    </row>
    <row r="31" spans="1:10">
      <c r="G31" s="53"/>
    </row>
    <row r="32" spans="1:10">
      <c r="G32" s="53"/>
    </row>
    <row r="33" spans="7:7">
      <c r="G33" s="53"/>
    </row>
    <row r="34" spans="7:7">
      <c r="G34" s="53"/>
    </row>
    <row r="35" spans="7:7">
      <c r="G35" s="53"/>
    </row>
    <row r="36" spans="7:7">
      <c r="G36" s="53"/>
    </row>
    <row r="37" spans="7:7">
      <c r="G37" s="53"/>
    </row>
    <row r="38" spans="7:7">
      <c r="G38" s="53"/>
    </row>
    <row r="39" spans="7:7">
      <c r="G39" s="53"/>
    </row>
    <row r="40" spans="7:7">
      <c r="G40" s="53"/>
    </row>
    <row r="41" spans="7:7">
      <c r="G41" s="53"/>
    </row>
    <row r="42" spans="7:7">
      <c r="G42" s="53"/>
    </row>
    <row r="43" spans="7:7">
      <c r="G43" s="53"/>
    </row>
    <row r="44" spans="7:7">
      <c r="G44" s="53"/>
    </row>
    <row r="45" spans="7:7">
      <c r="G45" s="53"/>
    </row>
  </sheetData>
  <mergeCells count="5">
    <mergeCell ref="I6:I7"/>
    <mergeCell ref="A6:A7"/>
    <mergeCell ref="B6:B7"/>
    <mergeCell ref="H6:H7"/>
    <mergeCell ref="C6:G6"/>
  </mergeCells>
  <phoneticPr fontId="8" type="noConversion"/>
  <pageMargins left="0.36" right="0.17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K28"/>
  <sheetViews>
    <sheetView workbookViewId="0"/>
  </sheetViews>
  <sheetFormatPr defaultRowHeight="12.75"/>
  <cols>
    <col min="1" max="1" width="6.42578125" customWidth="1"/>
    <col min="2" max="2" width="38.42578125" customWidth="1"/>
    <col min="3" max="7" width="11.28515625" customWidth="1"/>
    <col min="8" max="8" width="44" customWidth="1"/>
    <col min="9" max="9" width="6.42578125" customWidth="1"/>
    <col min="11" max="11" width="9.5703125" bestFit="1" customWidth="1"/>
  </cols>
  <sheetData>
    <row r="1" spans="1:11">
      <c r="A1" s="1" t="s">
        <v>124</v>
      </c>
      <c r="B1" s="7"/>
      <c r="C1" s="7"/>
      <c r="D1" s="7"/>
      <c r="E1" s="7"/>
      <c r="F1" s="7"/>
      <c r="G1" s="7"/>
      <c r="H1" s="6"/>
    </row>
    <row r="2" spans="1:11">
      <c r="A2" s="5" t="s">
        <v>128</v>
      </c>
      <c r="B2" s="7"/>
      <c r="C2" s="7"/>
      <c r="D2" s="7"/>
      <c r="E2" s="7"/>
      <c r="F2" s="7"/>
      <c r="G2" s="7"/>
      <c r="H2" s="6"/>
    </row>
    <row r="3" spans="1:11">
      <c r="A3" s="1" t="s">
        <v>175</v>
      </c>
      <c r="B3" s="7"/>
      <c r="C3" s="7"/>
      <c r="D3" s="7"/>
      <c r="E3" s="7"/>
      <c r="F3" s="7"/>
      <c r="G3" s="7"/>
      <c r="H3" s="6"/>
    </row>
    <row r="4" spans="1:11">
      <c r="A4" s="1"/>
      <c r="B4" s="7"/>
      <c r="C4" s="7"/>
      <c r="D4" s="7"/>
      <c r="E4" s="7"/>
      <c r="F4" s="7"/>
      <c r="G4" s="7"/>
      <c r="H4" s="6"/>
    </row>
    <row r="5" spans="1:11" ht="13.5" thickBot="1">
      <c r="A5" s="2"/>
      <c r="B5" s="2"/>
      <c r="C5" s="2"/>
      <c r="D5" s="2"/>
      <c r="E5" s="2"/>
      <c r="F5" s="2"/>
      <c r="G5" s="2"/>
      <c r="H5" s="36" t="s">
        <v>29</v>
      </c>
    </row>
    <row r="6" spans="1:11">
      <c r="A6" s="222" t="s">
        <v>2</v>
      </c>
      <c r="B6" s="224" t="s">
        <v>3</v>
      </c>
      <c r="C6" s="224" t="s">
        <v>4</v>
      </c>
      <c r="D6" s="224"/>
      <c r="E6" s="224"/>
      <c r="F6" s="224"/>
      <c r="G6" s="224"/>
      <c r="H6" s="224" t="s">
        <v>5</v>
      </c>
      <c r="I6" s="220" t="s">
        <v>18</v>
      </c>
    </row>
    <row r="7" spans="1:11">
      <c r="A7" s="223"/>
      <c r="B7" s="225"/>
      <c r="C7" s="171">
        <v>2020</v>
      </c>
      <c r="D7" s="171">
        <v>2021</v>
      </c>
      <c r="E7" s="171">
        <v>2022</v>
      </c>
      <c r="F7" s="171">
        <v>2023</v>
      </c>
      <c r="G7" s="171" t="s">
        <v>168</v>
      </c>
      <c r="H7" s="225"/>
      <c r="I7" s="221"/>
    </row>
    <row r="8" spans="1:11">
      <c r="A8" s="23"/>
      <c r="B8" s="3" t="s">
        <v>6</v>
      </c>
      <c r="C8" s="5"/>
      <c r="D8" s="5"/>
      <c r="E8" s="5"/>
      <c r="F8" s="141"/>
      <c r="G8" s="5"/>
      <c r="H8" s="3" t="s">
        <v>7</v>
      </c>
      <c r="I8" s="26"/>
    </row>
    <row r="9" spans="1:11" s="37" customFormat="1">
      <c r="A9" s="27">
        <v>1</v>
      </c>
      <c r="B9" s="4" t="s">
        <v>54</v>
      </c>
      <c r="C9" s="114">
        <v>-4.1635374728917753</v>
      </c>
      <c r="D9" s="114">
        <v>4.2126750376362878</v>
      </c>
      <c r="E9" s="114">
        <v>5.4313121818941852</v>
      </c>
      <c r="F9" s="176">
        <v>2.9845231397471821</v>
      </c>
      <c r="G9" s="176">
        <v>4.0217841075818228</v>
      </c>
      <c r="H9" s="4" t="s">
        <v>60</v>
      </c>
      <c r="I9" s="28">
        <v>1</v>
      </c>
      <c r="K9" s="117"/>
    </row>
    <row r="10" spans="1:11" s="37" customFormat="1">
      <c r="A10" s="27" t="s">
        <v>10</v>
      </c>
      <c r="B10" s="20" t="s">
        <v>32</v>
      </c>
      <c r="C10" s="114">
        <v>-5.5928316470179311</v>
      </c>
      <c r="D10" s="114">
        <v>4.4461644098155091</v>
      </c>
      <c r="E10" s="114">
        <v>6.0675035172667862</v>
      </c>
      <c r="F10" s="177">
        <v>3.0561398615396769</v>
      </c>
      <c r="G10" s="177">
        <v>3.7063037602026725</v>
      </c>
      <c r="H10" s="20" t="s">
        <v>42</v>
      </c>
      <c r="I10" s="28" t="s">
        <v>10</v>
      </c>
    </row>
    <row r="11" spans="1:11" s="37" customFormat="1">
      <c r="A11" s="27" t="s">
        <v>11</v>
      </c>
      <c r="B11" s="20" t="s">
        <v>33</v>
      </c>
      <c r="C11" s="114">
        <v>4.4136732063494151</v>
      </c>
      <c r="D11" s="114">
        <v>2.3933629204882152</v>
      </c>
      <c r="E11" s="114">
        <v>2.2325967329111194</v>
      </c>
      <c r="F11" s="177">
        <v>4.3992428768666656</v>
      </c>
      <c r="G11" s="177">
        <v>5.9846423163299534</v>
      </c>
      <c r="H11" s="20" t="s">
        <v>43</v>
      </c>
      <c r="I11" s="28" t="s">
        <v>11</v>
      </c>
    </row>
    <row r="12" spans="1:11">
      <c r="A12" s="31" t="s">
        <v>30</v>
      </c>
      <c r="B12" s="19" t="s">
        <v>34</v>
      </c>
      <c r="C12" s="22">
        <v>1.2697132432959677</v>
      </c>
      <c r="D12" s="22">
        <v>7.5969305925011952</v>
      </c>
      <c r="E12" s="22">
        <v>1.6528440073570323</v>
      </c>
      <c r="F12" s="177">
        <v>2.3921266569159343</v>
      </c>
      <c r="G12" s="177">
        <v>7.2442623848114778</v>
      </c>
      <c r="H12" s="19" t="s">
        <v>44</v>
      </c>
      <c r="I12" s="32" t="s">
        <v>30</v>
      </c>
    </row>
    <row r="13" spans="1:11">
      <c r="A13" s="31" t="s">
        <v>31</v>
      </c>
      <c r="B13" s="19" t="s">
        <v>35</v>
      </c>
      <c r="C13" s="22">
        <v>7.1572514969610523</v>
      </c>
      <c r="D13" s="22">
        <v>-1.9133701836984187</v>
      </c>
      <c r="E13" s="22">
        <v>2.745895356528365</v>
      </c>
      <c r="F13" s="178">
        <v>6.1219691767927458</v>
      </c>
      <c r="G13" s="178">
        <v>4.9514626812527922</v>
      </c>
      <c r="H13" s="19" t="s">
        <v>45</v>
      </c>
      <c r="I13" s="32" t="s">
        <v>31</v>
      </c>
    </row>
    <row r="14" spans="1:11" s="37" customFormat="1" ht="12.75" customHeight="1">
      <c r="A14" s="27" t="s">
        <v>12</v>
      </c>
      <c r="B14" s="20" t="s">
        <v>36</v>
      </c>
      <c r="C14" s="114">
        <v>-6.4226799952975142</v>
      </c>
      <c r="D14" s="114">
        <v>13.012057945267586</v>
      </c>
      <c r="E14" s="114">
        <v>1.3916118162170363</v>
      </c>
      <c r="F14" s="178">
        <v>-23.579570771402828</v>
      </c>
      <c r="G14" s="178">
        <v>0.90202720167296491</v>
      </c>
      <c r="H14" s="20" t="s">
        <v>46</v>
      </c>
      <c r="I14" s="28" t="s">
        <v>12</v>
      </c>
    </row>
    <row r="15" spans="1:11" s="81" customFormat="1">
      <c r="A15" s="65">
        <v>2</v>
      </c>
      <c r="B15" s="57" t="s">
        <v>13</v>
      </c>
      <c r="C15" s="140">
        <v>-0.88130679996254457</v>
      </c>
      <c r="D15" s="140">
        <v>19.557733731357317</v>
      </c>
      <c r="E15" s="140">
        <v>1.6079893303677153</v>
      </c>
      <c r="F15" s="177">
        <v>1.7200352188631314</v>
      </c>
      <c r="G15" s="177">
        <v>5.8149808556593712</v>
      </c>
      <c r="H15" s="57" t="s">
        <v>14</v>
      </c>
      <c r="I15" s="66">
        <v>2</v>
      </c>
    </row>
    <row r="16" spans="1:11" s="37" customFormat="1">
      <c r="A16" s="27">
        <v>3</v>
      </c>
      <c r="B16" s="4" t="s">
        <v>53</v>
      </c>
      <c r="C16" s="114">
        <v>-3.4477629203113054</v>
      </c>
      <c r="D16" s="114">
        <v>7.6217999964736549</v>
      </c>
      <c r="E16" s="114">
        <v>4.5011731386431961</v>
      </c>
      <c r="F16" s="179">
        <v>2.6869785460693407</v>
      </c>
      <c r="G16" s="179">
        <v>4.4312392374782092</v>
      </c>
      <c r="H16" s="4" t="s">
        <v>55</v>
      </c>
      <c r="I16" s="28">
        <v>3</v>
      </c>
    </row>
    <row r="17" spans="1:9" s="37" customFormat="1">
      <c r="A17" s="27">
        <v>4</v>
      </c>
      <c r="B17" s="4" t="s">
        <v>118</v>
      </c>
      <c r="C17" s="114">
        <v>-1.618275521448453</v>
      </c>
      <c r="D17" s="114">
        <v>1.8013837336691125</v>
      </c>
      <c r="E17" s="114">
        <v>-1.3928565311080945</v>
      </c>
      <c r="F17" s="177">
        <v>-30.037435696192418</v>
      </c>
      <c r="G17" s="177">
        <v>46.922762880514455</v>
      </c>
      <c r="H17" s="4" t="s">
        <v>117</v>
      </c>
      <c r="I17" s="28">
        <v>4</v>
      </c>
    </row>
    <row r="18" spans="1:9" s="37" customFormat="1">
      <c r="A18" s="27" t="s">
        <v>10</v>
      </c>
      <c r="B18" s="20" t="s">
        <v>58</v>
      </c>
      <c r="C18" s="114">
        <v>-27.725543005697872</v>
      </c>
      <c r="D18" s="114">
        <v>52.097369171736119</v>
      </c>
      <c r="E18" s="114">
        <v>17.0424879828347</v>
      </c>
      <c r="F18" s="177">
        <v>8.554102594301412</v>
      </c>
      <c r="G18" s="177">
        <v>0.10972760966008366</v>
      </c>
      <c r="H18" s="20" t="s">
        <v>56</v>
      </c>
      <c r="I18" s="28" t="s">
        <v>10</v>
      </c>
    </row>
    <row r="19" spans="1:9">
      <c r="A19" s="31" t="s">
        <v>30</v>
      </c>
      <c r="B19" s="19" t="s">
        <v>38</v>
      </c>
      <c r="C19" s="22">
        <v>-2.4091918016317777</v>
      </c>
      <c r="D19" s="22">
        <v>50.91672573816237</v>
      </c>
      <c r="E19" s="22">
        <v>32.879042032776312</v>
      </c>
      <c r="F19" s="177">
        <v>-15.566405894552332</v>
      </c>
      <c r="G19" s="177">
        <v>-15.816766473064106</v>
      </c>
      <c r="H19" s="19" t="s">
        <v>48</v>
      </c>
      <c r="I19" s="32" t="s">
        <v>30</v>
      </c>
    </row>
    <row r="20" spans="1:9">
      <c r="A20" s="31" t="s">
        <v>31</v>
      </c>
      <c r="B20" s="19" t="s">
        <v>39</v>
      </c>
      <c r="C20" s="22">
        <v>-34.47716517354138</v>
      </c>
      <c r="D20" s="22">
        <v>52.518765078380653</v>
      </c>
      <c r="E20" s="22">
        <v>11.29181521221318</v>
      </c>
      <c r="F20" s="178">
        <v>18.295532242104301</v>
      </c>
      <c r="G20" s="178">
        <v>4.5965952705458619</v>
      </c>
      <c r="H20" s="19" t="s">
        <v>49</v>
      </c>
      <c r="I20" s="32" t="s">
        <v>31</v>
      </c>
    </row>
    <row r="21" spans="1:9" s="37" customFormat="1">
      <c r="A21" s="27" t="s">
        <v>11</v>
      </c>
      <c r="B21" s="20" t="s">
        <v>59</v>
      </c>
      <c r="C21" s="114">
        <v>-19.789933432218277</v>
      </c>
      <c r="D21" s="114">
        <v>32.458806030053466</v>
      </c>
      <c r="E21" s="114">
        <v>11.517239231380046</v>
      </c>
      <c r="F21" s="178">
        <v>0.18284033638667552</v>
      </c>
      <c r="G21" s="178">
        <v>5.9860155097670003</v>
      </c>
      <c r="H21" s="20" t="s">
        <v>57</v>
      </c>
      <c r="I21" s="28" t="s">
        <v>11</v>
      </c>
    </row>
    <row r="22" spans="1:9">
      <c r="A22" s="31" t="s">
        <v>30</v>
      </c>
      <c r="B22" s="19" t="s">
        <v>130</v>
      </c>
      <c r="C22" s="22">
        <v>-6.3979912777502079</v>
      </c>
      <c r="D22" s="22">
        <v>29.996004402001262</v>
      </c>
      <c r="E22" s="22">
        <v>7.3244403373005014</v>
      </c>
      <c r="F22" s="177">
        <v>-5.8833511051651612</v>
      </c>
      <c r="G22" s="177">
        <v>7.1518289578599337</v>
      </c>
      <c r="H22" s="19" t="s">
        <v>51</v>
      </c>
      <c r="I22" s="32" t="s">
        <v>30</v>
      </c>
    </row>
    <row r="23" spans="1:9">
      <c r="A23" s="31" t="s">
        <v>31</v>
      </c>
      <c r="B23" s="19" t="s">
        <v>41</v>
      </c>
      <c r="C23" s="22">
        <v>-45.16248277473882</v>
      </c>
      <c r="D23" s="22">
        <v>40.391312391181913</v>
      </c>
      <c r="E23" s="22">
        <v>24.157380201425667</v>
      </c>
      <c r="F23" s="178">
        <v>15.860815652436571</v>
      </c>
      <c r="G23" s="178">
        <v>3.6652026551091836</v>
      </c>
      <c r="H23" s="19" t="s">
        <v>52</v>
      </c>
      <c r="I23" s="32" t="s">
        <v>31</v>
      </c>
    </row>
    <row r="24" spans="1:9" s="37" customFormat="1" ht="13.5" thickBot="1">
      <c r="A24" s="33">
        <v>5</v>
      </c>
      <c r="B24" s="24" t="s">
        <v>110</v>
      </c>
      <c r="C24" s="118"/>
      <c r="D24" s="118"/>
      <c r="E24" s="118"/>
      <c r="F24" s="139"/>
      <c r="G24" s="118"/>
      <c r="H24" s="24" t="s">
        <v>26</v>
      </c>
      <c r="I24" s="21">
        <v>5</v>
      </c>
    </row>
    <row r="25" spans="1:9">
      <c r="C25" s="53"/>
      <c r="D25" s="53"/>
      <c r="E25" s="53"/>
      <c r="F25" s="53"/>
      <c r="G25" s="53"/>
    </row>
    <row r="26" spans="1:9">
      <c r="B26" s="37" t="s">
        <v>169</v>
      </c>
      <c r="C26" s="13"/>
      <c r="D26" s="13"/>
      <c r="E26" s="13"/>
      <c r="F26" s="13"/>
      <c r="G26" s="13"/>
    </row>
    <row r="27" spans="1:9">
      <c r="B27" s="37"/>
      <c r="C27" s="13"/>
      <c r="D27" s="13"/>
      <c r="E27" s="13"/>
      <c r="F27" s="13"/>
      <c r="G27" s="13"/>
    </row>
    <row r="28" spans="1:9" ht="17.25" customHeight="1"/>
  </sheetData>
  <mergeCells count="5">
    <mergeCell ref="A6:A7"/>
    <mergeCell ref="B6:B7"/>
    <mergeCell ref="H6:H7"/>
    <mergeCell ref="I6:I7"/>
    <mergeCell ref="C6:G6"/>
  </mergeCells>
  <phoneticPr fontId="8" type="noConversion"/>
  <pageMargins left="0.39" right="0.17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J28"/>
  <sheetViews>
    <sheetView workbookViewId="0"/>
  </sheetViews>
  <sheetFormatPr defaultRowHeight="12.75"/>
  <cols>
    <col min="1" max="1" width="6.42578125" customWidth="1"/>
    <col min="2" max="2" width="55" customWidth="1"/>
    <col min="6" max="6" width="10.140625" customWidth="1"/>
    <col min="7" max="7" width="10" customWidth="1"/>
    <col min="8" max="8" width="41.85546875" customWidth="1"/>
    <col min="9" max="9" width="6.42578125" customWidth="1"/>
  </cols>
  <sheetData>
    <row r="1" spans="1:10">
      <c r="A1" s="1" t="s">
        <v>111</v>
      </c>
      <c r="B1" s="1"/>
      <c r="C1" s="1"/>
      <c r="D1" s="1"/>
      <c r="E1" s="1"/>
      <c r="F1" s="1"/>
      <c r="G1" s="1"/>
      <c r="H1" s="1"/>
      <c r="I1" s="1"/>
      <c r="J1" s="6"/>
    </row>
    <row r="2" spans="1:10">
      <c r="A2" s="1" t="s">
        <v>23</v>
      </c>
      <c r="B2" s="1"/>
      <c r="C2" s="1"/>
      <c r="D2" s="1"/>
      <c r="E2" s="1"/>
      <c r="F2" s="1"/>
      <c r="G2" s="1"/>
      <c r="H2" s="1"/>
      <c r="I2" s="1"/>
      <c r="J2" s="6"/>
    </row>
    <row r="3" spans="1:10">
      <c r="A3" s="1" t="s">
        <v>174</v>
      </c>
      <c r="B3" s="7"/>
      <c r="C3" s="7"/>
      <c r="D3" s="7"/>
      <c r="E3" s="7"/>
      <c r="F3" s="7"/>
      <c r="G3" s="7"/>
      <c r="I3" s="7"/>
      <c r="J3" s="6"/>
    </row>
    <row r="4" spans="1:10">
      <c r="A4" s="1"/>
      <c r="B4" s="7"/>
      <c r="C4" s="7"/>
      <c r="D4" s="7"/>
      <c r="E4" s="7"/>
      <c r="F4" s="7"/>
      <c r="G4" s="7"/>
      <c r="I4" s="7"/>
      <c r="J4" s="6"/>
    </row>
    <row r="5" spans="1:10" ht="13.5" thickBot="1">
      <c r="A5" s="1"/>
      <c r="B5" s="7"/>
      <c r="C5" s="7"/>
      <c r="D5" s="7"/>
      <c r="E5" s="7"/>
      <c r="F5" s="7"/>
      <c r="G5" s="7"/>
      <c r="H5" s="34" t="s">
        <v>22</v>
      </c>
      <c r="I5" s="7"/>
      <c r="J5" s="6"/>
    </row>
    <row r="6" spans="1:10">
      <c r="A6" s="168" t="s">
        <v>2</v>
      </c>
      <c r="B6" s="170" t="s">
        <v>3</v>
      </c>
      <c r="C6" s="224" t="s">
        <v>4</v>
      </c>
      <c r="D6" s="224"/>
      <c r="E6" s="224"/>
      <c r="F6" s="224"/>
      <c r="G6" s="224"/>
      <c r="H6" s="224" t="s">
        <v>5</v>
      </c>
      <c r="I6" s="220" t="s">
        <v>18</v>
      </c>
      <c r="J6" s="6"/>
    </row>
    <row r="7" spans="1:10">
      <c r="A7" s="169"/>
      <c r="B7" s="171"/>
      <c r="C7" s="171">
        <v>2020</v>
      </c>
      <c r="D7" s="171">
        <v>2021</v>
      </c>
      <c r="E7" s="171">
        <v>2022</v>
      </c>
      <c r="F7" s="171">
        <v>2023</v>
      </c>
      <c r="G7" s="171" t="s">
        <v>170</v>
      </c>
      <c r="H7" s="225"/>
      <c r="I7" s="221"/>
      <c r="J7" s="6"/>
    </row>
    <row r="8" spans="1:10">
      <c r="A8" s="23"/>
      <c r="B8" s="3" t="s">
        <v>6</v>
      </c>
      <c r="C8" s="69"/>
      <c r="D8" s="69"/>
      <c r="E8" s="69"/>
      <c r="F8" s="12"/>
      <c r="G8" s="12"/>
      <c r="H8" s="3" t="s">
        <v>7</v>
      </c>
      <c r="I8" s="26"/>
      <c r="J8" s="6"/>
    </row>
    <row r="9" spans="1:10">
      <c r="A9" s="27">
        <v>1</v>
      </c>
      <c r="B9" s="4" t="s">
        <v>54</v>
      </c>
      <c r="C9" s="176">
        <v>-3.6731707666692377</v>
      </c>
      <c r="D9" s="176">
        <v>3.7164568912533711</v>
      </c>
      <c r="E9" s="176">
        <v>4.5977157870320946</v>
      </c>
      <c r="F9" s="176">
        <v>2.4921223952712159</v>
      </c>
      <c r="G9" s="176">
        <v>3.3008994755118994</v>
      </c>
      <c r="H9" s="4" t="s">
        <v>60</v>
      </c>
      <c r="I9" s="28">
        <v>1</v>
      </c>
      <c r="J9" s="6"/>
    </row>
    <row r="10" spans="1:10">
      <c r="A10" s="29" t="s">
        <v>10</v>
      </c>
      <c r="B10" s="20" t="s">
        <v>32</v>
      </c>
      <c r="C10" s="177">
        <v>-4.1748543719925983</v>
      </c>
      <c r="D10" s="177">
        <v>3.2760618161728967</v>
      </c>
      <c r="E10" s="177">
        <v>4.2960359145568763</v>
      </c>
      <c r="F10" s="177">
        <v>2.1551986952526283</v>
      </c>
      <c r="G10" s="177">
        <v>2.5699066194212383</v>
      </c>
      <c r="H10" s="20" t="s">
        <v>42</v>
      </c>
      <c r="I10" s="30" t="s">
        <v>10</v>
      </c>
      <c r="J10" s="6"/>
    </row>
    <row r="11" spans="1:10">
      <c r="A11" s="29" t="s">
        <v>11</v>
      </c>
      <c r="B11" s="20" t="s">
        <v>33</v>
      </c>
      <c r="C11" s="177">
        <v>0.55947706945372266</v>
      </c>
      <c r="D11" s="177">
        <v>0.3271087713654654</v>
      </c>
      <c r="E11" s="177">
        <v>0.28928515177642927</v>
      </c>
      <c r="F11" s="177">
        <v>0.5342592311415485</v>
      </c>
      <c r="G11" s="177">
        <v>0.72544627985805943</v>
      </c>
      <c r="H11" s="20" t="s">
        <v>43</v>
      </c>
      <c r="I11" s="30" t="s">
        <v>11</v>
      </c>
      <c r="J11" s="6"/>
    </row>
    <row r="12" spans="1:10">
      <c r="A12" s="31" t="s">
        <v>30</v>
      </c>
      <c r="B12" s="19" t="s">
        <v>34</v>
      </c>
      <c r="C12" s="177">
        <v>7.5001747476155789E-2</v>
      </c>
      <c r="D12" s="177">
        <v>0.47019228225460669</v>
      </c>
      <c r="E12" s="177">
        <v>0.10057204031463814</v>
      </c>
      <c r="F12" s="177">
        <v>0.13417884659134238</v>
      </c>
      <c r="G12" s="177">
        <v>0.39570446538158954</v>
      </c>
      <c r="H12" s="19" t="s">
        <v>44</v>
      </c>
      <c r="I12" s="32" t="s">
        <v>30</v>
      </c>
      <c r="J12" s="6"/>
    </row>
    <row r="13" spans="1:10">
      <c r="A13" s="31" t="s">
        <v>31</v>
      </c>
      <c r="B13" s="19" t="s">
        <v>35</v>
      </c>
      <c r="C13" s="178">
        <v>0.48447532197756676</v>
      </c>
      <c r="D13" s="178">
        <v>-0.14308351088914303</v>
      </c>
      <c r="E13" s="178">
        <v>0.1887131114617919</v>
      </c>
      <c r="F13" s="178">
        <v>0.40008038455020545</v>
      </c>
      <c r="G13" s="178">
        <v>0.32974181447647044</v>
      </c>
      <c r="H13" s="19" t="s">
        <v>45</v>
      </c>
      <c r="I13" s="32" t="s">
        <v>31</v>
      </c>
      <c r="J13" s="6"/>
    </row>
    <row r="14" spans="1:10">
      <c r="A14" s="29" t="s">
        <v>12</v>
      </c>
      <c r="B14" s="20" t="s">
        <v>36</v>
      </c>
      <c r="C14" s="178">
        <v>-5.7793464130353217E-2</v>
      </c>
      <c r="D14" s="178">
        <v>0.11328630371499285</v>
      </c>
      <c r="E14" s="178">
        <v>1.2394720698785869E-2</v>
      </c>
      <c r="F14" s="178">
        <v>-0.19733553112296556</v>
      </c>
      <c r="G14" s="178">
        <v>5.5465762326054931E-3</v>
      </c>
      <c r="H14" s="20" t="s">
        <v>46</v>
      </c>
      <c r="I14" s="30" t="s">
        <v>12</v>
      </c>
      <c r="J14" s="6"/>
    </row>
    <row r="15" spans="1:10">
      <c r="A15" s="27">
        <v>2</v>
      </c>
      <c r="B15" s="4" t="s">
        <v>13</v>
      </c>
      <c r="C15" s="177">
        <v>-0.21684416959380617</v>
      </c>
      <c r="D15" s="177">
        <v>4.9280740053198189</v>
      </c>
      <c r="E15" s="177">
        <v>0.4376151683005709</v>
      </c>
      <c r="F15" s="177">
        <v>0.44195983209023637</v>
      </c>
      <c r="G15" s="177">
        <v>1.412255086718897</v>
      </c>
      <c r="H15" s="4" t="s">
        <v>14</v>
      </c>
      <c r="I15" s="28">
        <v>2</v>
      </c>
      <c r="J15" s="6"/>
    </row>
    <row r="16" spans="1:10">
      <c r="A16" s="27">
        <v>3</v>
      </c>
      <c r="B16" s="4" t="s">
        <v>119</v>
      </c>
      <c r="C16" s="179">
        <v>-3.8900142980021259</v>
      </c>
      <c r="D16" s="179">
        <v>8.6445242662444564</v>
      </c>
      <c r="E16" s="179">
        <v>5.035330955332662</v>
      </c>
      <c r="F16" s="179">
        <v>2.9340822273614524</v>
      </c>
      <c r="G16" s="179">
        <v>4.7131545622308115</v>
      </c>
      <c r="H16" s="4" t="s">
        <v>55</v>
      </c>
      <c r="I16" s="28">
        <v>3</v>
      </c>
      <c r="J16" s="6"/>
    </row>
    <row r="17" spans="1:10">
      <c r="A17" s="27">
        <v>4</v>
      </c>
      <c r="B17" s="4" t="s">
        <v>116</v>
      </c>
      <c r="C17" s="177">
        <v>0.21862723849327398</v>
      </c>
      <c r="D17" s="177">
        <v>-0.26010504340197554</v>
      </c>
      <c r="E17" s="177">
        <v>0.18558825214561295</v>
      </c>
      <c r="F17" s="177">
        <v>3.0950250756839974</v>
      </c>
      <c r="G17" s="177">
        <v>-2.5877183803401107</v>
      </c>
      <c r="H17" s="4" t="s">
        <v>61</v>
      </c>
      <c r="I17" s="28">
        <v>4</v>
      </c>
      <c r="J17" s="6"/>
    </row>
    <row r="18" spans="1:10">
      <c r="A18" s="29" t="s">
        <v>10</v>
      </c>
      <c r="B18" s="20" t="s">
        <v>37</v>
      </c>
      <c r="C18" s="177">
        <v>-8.5772116070574675</v>
      </c>
      <c r="D18" s="177">
        <v>11.743140470680535</v>
      </c>
      <c r="E18" s="177">
        <v>5.3058469912206991</v>
      </c>
      <c r="F18" s="177">
        <v>3.1818760054205422</v>
      </c>
      <c r="G18" s="177">
        <v>4.2156021814145211E-2</v>
      </c>
      <c r="H18" s="20" t="s">
        <v>56</v>
      </c>
      <c r="I18" s="30" t="s">
        <v>10</v>
      </c>
      <c r="J18" s="6"/>
    </row>
    <row r="19" spans="1:10">
      <c r="A19" s="31" t="s">
        <v>30</v>
      </c>
      <c r="B19" s="19" t="s">
        <v>38</v>
      </c>
      <c r="C19" s="177">
        <v>-0.15691846704543791</v>
      </c>
      <c r="D19" s="177">
        <v>3.0188815090441246</v>
      </c>
      <c r="E19" s="177">
        <v>2.7268589974587694</v>
      </c>
      <c r="F19" s="177">
        <v>-1.6657431418640078</v>
      </c>
      <c r="G19" s="177">
        <v>-1.3356422027905537</v>
      </c>
      <c r="H19" s="19" t="s">
        <v>48</v>
      </c>
      <c r="I19" s="32" t="s">
        <v>30</v>
      </c>
    </row>
    <row r="20" spans="1:10">
      <c r="A20" s="31" t="s">
        <v>31</v>
      </c>
      <c r="B20" s="19" t="s">
        <v>39</v>
      </c>
      <c r="C20" s="178">
        <v>-8.4202931400120313</v>
      </c>
      <c r="D20" s="178">
        <v>8.7242589616364157</v>
      </c>
      <c r="E20" s="178">
        <v>2.5789879937619298</v>
      </c>
      <c r="F20" s="178">
        <v>4.8476191472845462</v>
      </c>
      <c r="G20" s="178">
        <v>1.3777982246047003</v>
      </c>
      <c r="H20" s="19" t="s">
        <v>49</v>
      </c>
      <c r="I20" s="32" t="s">
        <v>31</v>
      </c>
    </row>
    <row r="21" spans="1:10">
      <c r="A21" s="29" t="s">
        <v>11</v>
      </c>
      <c r="B21" s="20" t="s">
        <v>40</v>
      </c>
      <c r="C21" s="178">
        <v>-8.7958388455507421</v>
      </c>
      <c r="D21" s="178">
        <v>12.003245514082511</v>
      </c>
      <c r="E21" s="178">
        <v>5.1202587390750862</v>
      </c>
      <c r="F21" s="178">
        <v>8.6850929736544374E-2</v>
      </c>
      <c r="G21" s="178">
        <v>2.6298744021542562</v>
      </c>
      <c r="H21" s="20" t="s">
        <v>57</v>
      </c>
      <c r="I21" s="30" t="s">
        <v>11</v>
      </c>
    </row>
    <row r="22" spans="1:10">
      <c r="A22" s="31" t="s">
        <v>30</v>
      </c>
      <c r="B22" s="19" t="s">
        <v>130</v>
      </c>
      <c r="C22" s="177">
        <v>-1.8612580472848379</v>
      </c>
      <c r="D22" s="177">
        <v>8.4645256486963092</v>
      </c>
      <c r="E22" s="177">
        <v>2.4451747975095492</v>
      </c>
      <c r="F22" s="177">
        <v>-2.0149971372968105</v>
      </c>
      <c r="G22" s="177">
        <v>2.0914573309601434</v>
      </c>
      <c r="H22" s="19" t="s">
        <v>51</v>
      </c>
      <c r="I22" s="32" t="s">
        <v>30</v>
      </c>
    </row>
    <row r="23" spans="1:10">
      <c r="A23" s="31" t="s">
        <v>31</v>
      </c>
      <c r="B23" s="19" t="s">
        <v>41</v>
      </c>
      <c r="C23" s="178">
        <v>-6.9345807982659018</v>
      </c>
      <c r="D23" s="178">
        <v>3.5387198653861591</v>
      </c>
      <c r="E23" s="178">
        <v>2.6750839415655401</v>
      </c>
      <c r="F23" s="178">
        <v>2.101848067033357</v>
      </c>
      <c r="G23" s="178">
        <v>0.53841707119411764</v>
      </c>
      <c r="H23" s="19" t="s">
        <v>52</v>
      </c>
      <c r="I23" s="32" t="s">
        <v>31</v>
      </c>
    </row>
    <row r="24" spans="1:10" ht="13.5" thickBot="1">
      <c r="A24" s="33">
        <v>5</v>
      </c>
      <c r="B24" s="24" t="s">
        <v>110</v>
      </c>
      <c r="C24" s="17"/>
      <c r="D24" s="17"/>
      <c r="E24" s="17"/>
      <c r="F24" s="17"/>
      <c r="G24" s="17"/>
      <c r="H24" s="24" t="s">
        <v>26</v>
      </c>
      <c r="I24" s="21">
        <v>5</v>
      </c>
    </row>
    <row r="25" spans="1:10">
      <c r="B25" s="8"/>
      <c r="C25" s="68"/>
      <c r="D25" s="68"/>
      <c r="E25" s="68"/>
      <c r="F25" s="68"/>
      <c r="G25" s="68"/>
    </row>
    <row r="26" spans="1:10">
      <c r="B26" s="37" t="s">
        <v>169</v>
      </c>
      <c r="C26" s="15"/>
      <c r="D26" s="16"/>
      <c r="E26" s="15"/>
      <c r="F26" s="15"/>
      <c r="G26" s="15"/>
    </row>
    <row r="27" spans="1:10">
      <c r="B27" s="37"/>
      <c r="C27" s="15"/>
      <c r="D27" s="15"/>
      <c r="E27" s="15"/>
      <c r="F27" s="15"/>
      <c r="G27" s="15"/>
      <c r="H27" s="53"/>
    </row>
    <row r="28" spans="1:10">
      <c r="B28" s="37"/>
      <c r="C28" s="15"/>
      <c r="D28" s="15"/>
      <c r="E28" s="15"/>
      <c r="F28" s="15"/>
      <c r="G28" s="15"/>
    </row>
  </sheetData>
  <mergeCells count="3">
    <mergeCell ref="I6:I7"/>
    <mergeCell ref="H6:H7"/>
    <mergeCell ref="C6:G6"/>
  </mergeCells>
  <phoneticPr fontId="8" type="noConversion"/>
  <pageMargins left="0.39" right="0.75" top="1" bottom="1" header="0.5" footer="0.5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T24"/>
  <sheetViews>
    <sheetView workbookViewId="0"/>
  </sheetViews>
  <sheetFormatPr defaultRowHeight="12.75"/>
  <cols>
    <col min="1" max="1" width="7.7109375" customWidth="1"/>
    <col min="2" max="2" width="42.28515625" bestFit="1" customWidth="1"/>
    <col min="3" max="7" width="14" customWidth="1"/>
    <col min="8" max="8" width="60.42578125" bestFit="1" customWidth="1"/>
    <col min="9" max="13" width="12.42578125" customWidth="1"/>
    <col min="14" max="16" width="11.28515625" bestFit="1" customWidth="1"/>
    <col min="17" max="17" width="12.85546875" bestFit="1" customWidth="1"/>
    <col min="18" max="19" width="12.85546875" customWidth="1"/>
    <col min="20" max="20" width="69.5703125" bestFit="1" customWidth="1"/>
  </cols>
  <sheetData>
    <row r="1" spans="1:20">
      <c r="A1" s="1" t="s">
        <v>121</v>
      </c>
    </row>
    <row r="2" spans="1:20">
      <c r="A2" s="1" t="s">
        <v>122</v>
      </c>
    </row>
    <row r="3" spans="1:20">
      <c r="A3" s="38" t="s">
        <v>176</v>
      </c>
    </row>
    <row r="4" spans="1:20">
      <c r="A4" s="38"/>
    </row>
    <row r="5" spans="1:20" ht="13.5" thickBot="1">
      <c r="B5" s="38"/>
      <c r="C5" s="38"/>
      <c r="D5" s="38"/>
      <c r="E5" s="38"/>
      <c r="F5" s="38"/>
      <c r="G5" s="38"/>
      <c r="H5" s="58" t="s">
        <v>123</v>
      </c>
      <c r="I5" s="38"/>
      <c r="J5" s="38"/>
      <c r="K5" s="38"/>
      <c r="L5" s="38"/>
      <c r="M5" s="38"/>
      <c r="T5" s="35" t="s">
        <v>62</v>
      </c>
    </row>
    <row r="6" spans="1:20">
      <c r="A6" s="228" t="s">
        <v>90</v>
      </c>
      <c r="B6" s="229"/>
      <c r="C6" s="224" t="s">
        <v>4</v>
      </c>
      <c r="D6" s="224"/>
      <c r="E6" s="224"/>
      <c r="F6" s="224"/>
      <c r="G6" s="224"/>
      <c r="H6" s="226" t="s">
        <v>89</v>
      </c>
    </row>
    <row r="7" spans="1:20">
      <c r="A7" s="230"/>
      <c r="B7" s="231"/>
      <c r="C7" s="171">
        <v>2020</v>
      </c>
      <c r="D7" s="171">
        <v>2021</v>
      </c>
      <c r="E7" s="171">
        <v>2022</v>
      </c>
      <c r="F7" s="171">
        <v>2023</v>
      </c>
      <c r="G7" s="171" t="s">
        <v>168</v>
      </c>
      <c r="H7" s="227"/>
    </row>
    <row r="8" spans="1:20">
      <c r="A8" s="40" t="s">
        <v>63</v>
      </c>
      <c r="B8" s="7" t="s">
        <v>77</v>
      </c>
      <c r="C8" s="200">
        <v>399649.63145308488</v>
      </c>
      <c r="D8" s="201">
        <v>422715.87346693361</v>
      </c>
      <c r="E8" s="201">
        <v>485539.48465841421</v>
      </c>
      <c r="F8" s="201">
        <v>533932.08178395324</v>
      </c>
      <c r="G8" s="201">
        <v>551220.44127810234</v>
      </c>
      <c r="H8" s="41" t="s">
        <v>93</v>
      </c>
    </row>
    <row r="9" spans="1:20">
      <c r="A9" s="40" t="s">
        <v>64</v>
      </c>
      <c r="B9" s="7" t="s">
        <v>78</v>
      </c>
      <c r="C9" s="200">
        <v>40240.075798912731</v>
      </c>
      <c r="D9" s="201">
        <v>42004.362024910886</v>
      </c>
      <c r="E9" s="201">
        <v>45896.921301330534</v>
      </c>
      <c r="F9" s="201">
        <v>43760.25959125856</v>
      </c>
      <c r="G9" s="201">
        <v>45446.813274386237</v>
      </c>
      <c r="H9" s="41" t="s">
        <v>94</v>
      </c>
    </row>
    <row r="10" spans="1:20">
      <c r="A10" s="40" t="s">
        <v>65</v>
      </c>
      <c r="B10" s="7" t="s">
        <v>79</v>
      </c>
      <c r="C10" s="200">
        <v>37529.195492897947</v>
      </c>
      <c r="D10" s="201">
        <v>38630.246993113193</v>
      </c>
      <c r="E10" s="201">
        <v>41212.330308957942</v>
      </c>
      <c r="F10" s="201">
        <v>43238.626396193664</v>
      </c>
      <c r="G10" s="201">
        <v>45047.746526456387</v>
      </c>
      <c r="H10" s="41" t="s">
        <v>95</v>
      </c>
    </row>
    <row r="11" spans="1:20">
      <c r="A11" s="40" t="s">
        <v>66</v>
      </c>
      <c r="B11" s="7" t="s">
        <v>80</v>
      </c>
      <c r="C11" s="200">
        <v>180313.19093376966</v>
      </c>
      <c r="D11" s="201">
        <v>188444.84778598812</v>
      </c>
      <c r="E11" s="201">
        <v>197646.09458796424</v>
      </c>
      <c r="F11" s="201">
        <v>205839.36501236822</v>
      </c>
      <c r="G11" s="201">
        <v>218265.97834100135</v>
      </c>
      <c r="H11" s="41" t="s">
        <v>96</v>
      </c>
    </row>
    <row r="12" spans="1:20">
      <c r="A12" s="40" t="s">
        <v>67</v>
      </c>
      <c r="B12" s="7" t="s">
        <v>81</v>
      </c>
      <c r="C12" s="200">
        <v>148164.59813650136</v>
      </c>
      <c r="D12" s="201">
        <v>153558.17338496278</v>
      </c>
      <c r="E12" s="201">
        <v>159410.3200505627</v>
      </c>
      <c r="F12" s="201">
        <v>167709.64178869262</v>
      </c>
      <c r="G12" s="201">
        <v>176040.36376426427</v>
      </c>
      <c r="H12" s="41" t="s">
        <v>97</v>
      </c>
    </row>
    <row r="13" spans="1:20">
      <c r="A13" s="40" t="s">
        <v>68</v>
      </c>
      <c r="B13" s="7" t="s">
        <v>82</v>
      </c>
      <c r="C13" s="200">
        <v>68053.125747865575</v>
      </c>
      <c r="D13" s="201">
        <v>73687.009007139117</v>
      </c>
      <c r="E13" s="201">
        <v>78311.59961976354</v>
      </c>
      <c r="F13" s="201">
        <v>80682.95966556319</v>
      </c>
      <c r="G13" s="201">
        <v>86535.824606968439</v>
      </c>
      <c r="H13" s="41" t="s">
        <v>98</v>
      </c>
    </row>
    <row r="14" spans="1:20">
      <c r="A14" s="40" t="s">
        <v>69</v>
      </c>
      <c r="B14" s="7" t="s">
        <v>83</v>
      </c>
      <c r="C14" s="200">
        <v>92480.491554765918</v>
      </c>
      <c r="D14" s="201">
        <v>102019.71971134121</v>
      </c>
      <c r="E14" s="201">
        <v>114531.57335929174</v>
      </c>
      <c r="F14" s="201">
        <v>116063.91244565567</v>
      </c>
      <c r="G14" s="201">
        <v>120651.35113905449</v>
      </c>
      <c r="H14" s="41" t="s">
        <v>83</v>
      </c>
    </row>
    <row r="15" spans="1:20">
      <c r="A15" s="40" t="s">
        <v>70</v>
      </c>
      <c r="B15" s="7" t="s">
        <v>84</v>
      </c>
      <c r="C15" s="200">
        <v>31428.640046006389</v>
      </c>
      <c r="D15" s="201">
        <v>32850.370731213763</v>
      </c>
      <c r="E15" s="201">
        <v>33851.567911190978</v>
      </c>
      <c r="F15" s="201">
        <v>35313.01276357648</v>
      </c>
      <c r="G15" s="201">
        <v>34604.243656587147</v>
      </c>
      <c r="H15" s="41" t="s">
        <v>99</v>
      </c>
    </row>
    <row r="16" spans="1:20">
      <c r="A16" s="40" t="s">
        <v>71</v>
      </c>
      <c r="B16" s="7" t="s">
        <v>85</v>
      </c>
      <c r="C16" s="200">
        <v>87190.784830765653</v>
      </c>
      <c r="D16" s="201">
        <v>120077.95289183005</v>
      </c>
      <c r="E16" s="201">
        <v>184266.1851028057</v>
      </c>
      <c r="F16" s="201">
        <v>225348.26979645839</v>
      </c>
      <c r="G16" s="201">
        <v>251489.46902513839</v>
      </c>
      <c r="H16" s="41" t="s">
        <v>100</v>
      </c>
    </row>
    <row r="17" spans="1:13">
      <c r="A17" s="40" t="s">
        <v>72</v>
      </c>
      <c r="B17" s="7" t="s">
        <v>86</v>
      </c>
      <c r="C17" s="200">
        <v>22399.815054686911</v>
      </c>
      <c r="D17" s="201">
        <v>23677.380710017344</v>
      </c>
      <c r="E17" s="201">
        <v>29590.267446994279</v>
      </c>
      <c r="F17" s="201">
        <v>30626.439528459858</v>
      </c>
      <c r="G17" s="201">
        <v>33276.338328355974</v>
      </c>
      <c r="H17" s="41" t="s">
        <v>101</v>
      </c>
    </row>
    <row r="18" spans="1:13">
      <c r="A18" s="40" t="s">
        <v>73</v>
      </c>
      <c r="B18" s="7" t="s">
        <v>87</v>
      </c>
      <c r="C18" s="200">
        <v>51957.437074934351</v>
      </c>
      <c r="D18" s="201">
        <v>58435.377676216609</v>
      </c>
      <c r="E18" s="201">
        <v>73761.055085797241</v>
      </c>
      <c r="F18" s="201">
        <v>80868.663586404145</v>
      </c>
      <c r="G18" s="201">
        <v>93668.528542199507</v>
      </c>
      <c r="H18" s="41" t="s">
        <v>102</v>
      </c>
    </row>
    <row r="19" spans="1:13">
      <c r="A19" s="40" t="s">
        <v>74</v>
      </c>
      <c r="B19" s="7" t="s">
        <v>88</v>
      </c>
      <c r="C19" s="200">
        <v>60770.196535808631</v>
      </c>
      <c r="D19" s="201">
        <v>65577.134806332862</v>
      </c>
      <c r="E19" s="201">
        <v>71986.404026927907</v>
      </c>
      <c r="F19" s="201">
        <v>75978.765944404164</v>
      </c>
      <c r="G19" s="201">
        <v>78983.357780213279</v>
      </c>
      <c r="H19" s="41" t="s">
        <v>103</v>
      </c>
    </row>
    <row r="20" spans="1:13" ht="13.5" thickBot="1">
      <c r="A20" s="232" t="s">
        <v>91</v>
      </c>
      <c r="B20" s="233"/>
      <c r="C20" s="202">
        <v>1220177.1826600002</v>
      </c>
      <c r="D20" s="202">
        <v>1321678.4491899998</v>
      </c>
      <c r="E20" s="202">
        <v>1516003.803460001</v>
      </c>
      <c r="F20" s="202">
        <v>1639361.9983029882</v>
      </c>
      <c r="G20" s="202">
        <v>1735230.4562627273</v>
      </c>
      <c r="H20" s="49" t="s">
        <v>92</v>
      </c>
    </row>
    <row r="21" spans="1:13">
      <c r="F21" s="14"/>
      <c r="G21" s="14"/>
    </row>
    <row r="22" spans="1:13">
      <c r="B22" s="37" t="s">
        <v>169</v>
      </c>
      <c r="C22" s="13"/>
      <c r="D22" s="13"/>
      <c r="E22" s="13"/>
      <c r="F22" s="13"/>
      <c r="G22" s="13"/>
      <c r="H22" s="7"/>
    </row>
    <row r="23" spans="1:13">
      <c r="B23" s="37"/>
      <c r="C23" s="101"/>
      <c r="D23" s="101"/>
      <c r="E23" s="101"/>
      <c r="F23" s="13"/>
      <c r="G23" s="13"/>
      <c r="H23" s="7"/>
      <c r="I23" s="46"/>
      <c r="J23" s="46"/>
      <c r="K23" s="46"/>
      <c r="L23" s="46"/>
      <c r="M23" s="46"/>
    </row>
    <row r="24" spans="1:13">
      <c r="H24" s="16"/>
    </row>
  </sheetData>
  <mergeCells count="4">
    <mergeCell ref="H6:H7"/>
    <mergeCell ref="A6:B7"/>
    <mergeCell ref="A20:B20"/>
    <mergeCell ref="C6:G6"/>
  </mergeCells>
  <pageMargins left="0.33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Kapaku</vt:lpstr>
      <vt:lpstr>Permbajtja</vt:lpstr>
      <vt:lpstr>Tab_1</vt:lpstr>
      <vt:lpstr>Tab_2</vt:lpstr>
      <vt:lpstr>Tab_3</vt:lpstr>
      <vt:lpstr>Tab_4</vt:lpstr>
      <vt:lpstr>Tab_5</vt:lpstr>
      <vt:lpstr>Tab_6</vt:lpstr>
      <vt:lpstr>Tab_7</vt:lpstr>
      <vt:lpstr>Tab_8</vt:lpstr>
      <vt:lpstr>Tab_9</vt:lpstr>
      <vt:lpstr>Tab_10</vt:lpstr>
      <vt:lpstr>Tab_11</vt:lpstr>
      <vt:lpstr>Tab_12</vt:lpstr>
      <vt:lpstr>Tab_13</vt:lpstr>
      <vt:lpstr>Tab_14</vt:lpstr>
      <vt:lpstr>Tab_15</vt:lpstr>
      <vt:lpstr>Kapaku!Print_Area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inselse</dc:creator>
  <cp:lastModifiedBy>Alketa Spartaku</cp:lastModifiedBy>
  <cp:lastPrinted>2023-03-29T11:56:18Z</cp:lastPrinted>
  <dcterms:created xsi:type="dcterms:W3CDTF">2010-06-22T12:01:54Z</dcterms:created>
  <dcterms:modified xsi:type="dcterms:W3CDTF">2025-06-26T08:33:23Z</dcterms:modified>
</cp:coreProperties>
</file>